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printerSettings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Users/juanmi/Desktop/"/>
    </mc:Choice>
  </mc:AlternateContent>
  <bookViews>
    <workbookView xWindow="0" yWindow="0" windowWidth="15620" windowHeight="21000" tabRatio="500" activeTab="3"/>
  </bookViews>
  <sheets>
    <sheet name="opciones almuerzo" sheetId="6" r:id="rId1"/>
    <sheet name="CalebSept2016" sheetId="5" r:id="rId2"/>
    <sheet name="resumen" sheetId="4" r:id="rId3"/>
    <sheet name="Refrigerios Menos de 1000 Pax" sheetId="3" r:id="rId4"/>
    <sheet name="Dia 1 - 2" sheetId="1" r:id="rId5"/>
    <sheet name="menu" sheetId="2" r:id="rId6"/>
  </sheets>
  <externalReferences>
    <externalReference r:id="rId7"/>
  </externalReferences>
  <definedNames>
    <definedName name="_xlnm._FilterDatabase" localSheetId="3" hidden="1">'Refrigerios Menos de 1000 Pax'!$B$1:$B$14</definedName>
    <definedName name="Contactos">[1]Patty!$B$1:$R$81</definedName>
    <definedName name="OLE_LINK1" localSheetId="3">'Refrigerios Menos de 1000 Pax'!#REF!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2" i="5" l="1"/>
  <c r="D19" i="5"/>
  <c r="E19" i="5"/>
  <c r="D7" i="5"/>
  <c r="E7" i="5"/>
  <c r="D12" i="5"/>
  <c r="E12" i="5"/>
  <c r="E22" i="5"/>
  <c r="E23" i="5"/>
  <c r="E24" i="5"/>
  <c r="E20" i="4"/>
  <c r="E15" i="4"/>
  <c r="E14" i="4"/>
  <c r="E9" i="4"/>
  <c r="C20" i="4"/>
  <c r="D20" i="4"/>
  <c r="D21" i="4"/>
  <c r="E21" i="4"/>
  <c r="D18" i="4"/>
  <c r="E2" i="4"/>
  <c r="G2" i="4"/>
  <c r="B19" i="4"/>
  <c r="D19" i="4"/>
  <c r="B11" i="4"/>
  <c r="B13" i="4"/>
  <c r="B15" i="4"/>
</calcChain>
</file>

<file path=xl/sharedStrings.xml><?xml version="1.0" encoding="utf-8"?>
<sst xmlns="http://schemas.openxmlformats.org/spreadsheetml/2006/main" count="240" uniqueCount="195">
  <si>
    <t xml:space="preserve">MENU 1 </t>
  </si>
  <si>
    <t>ENTRADA</t>
  </si>
  <si>
    <t>Carpacio de Atun</t>
  </si>
  <si>
    <t>PLATO FUERTE</t>
  </si>
  <si>
    <t>Lomito de Cerdo Thai</t>
  </si>
  <si>
    <t>Arroz a la prapika</t>
  </si>
  <si>
    <t xml:space="preserve">Papa Soute </t>
  </si>
  <si>
    <t>POSTRE</t>
  </si>
  <si>
    <t xml:space="preserve">Torta Vainilla </t>
  </si>
  <si>
    <t>MENU 2</t>
  </si>
  <si>
    <t xml:space="preserve">Entrada </t>
  </si>
  <si>
    <t xml:space="preserve">Crema Marinera </t>
  </si>
  <si>
    <t>Plato Fuerte</t>
  </si>
  <si>
    <t xml:space="preserve">Lomito Crujiente en Salsa de Champiñones </t>
  </si>
  <si>
    <t xml:space="preserve">Papa Pure con Manzana </t>
  </si>
  <si>
    <t xml:space="preserve">Ensalda Tres Lechugas </t>
  </si>
  <si>
    <t>Postre</t>
  </si>
  <si>
    <t>Bavarois de Mango</t>
  </si>
  <si>
    <t>MENU 3</t>
  </si>
  <si>
    <t xml:space="preserve">Ajiaco Santafereño </t>
  </si>
  <si>
    <t xml:space="preserve">Mero al Ajillo </t>
  </si>
  <si>
    <t xml:space="preserve">Papas al perejil </t>
  </si>
  <si>
    <t>Ensalada Florentina</t>
  </si>
  <si>
    <t xml:space="preserve">Fresas con Crema </t>
  </si>
  <si>
    <t>MENU 4</t>
  </si>
  <si>
    <t xml:space="preserve">Ceviche de Mero al Estilo Peruano </t>
  </si>
  <si>
    <t>Suprema de Pollo Meryland</t>
  </si>
  <si>
    <t>papa al Curry</t>
  </si>
  <si>
    <t>Ensalada Waldorf</t>
  </si>
  <si>
    <t xml:space="preserve">Flan de Queso </t>
  </si>
  <si>
    <t>MENU5</t>
  </si>
  <si>
    <t xml:space="preserve">Coquille de Mariscos </t>
  </si>
  <si>
    <t xml:space="preserve">Posta Costeña </t>
  </si>
  <si>
    <t>Arroz con Coco</t>
  </si>
  <si>
    <t>Esparragos a la Francesa</t>
  </si>
  <si>
    <t xml:space="preserve">Turron de Piña </t>
  </si>
  <si>
    <t>Queso Campesino con Arequipe</t>
  </si>
  <si>
    <t>CREMA DE ESPINACA</t>
  </si>
  <si>
    <t>POLLO A LA CAMPESINA</t>
  </si>
  <si>
    <t>VERDURAS CALIENTES</t>
  </si>
  <si>
    <t>ARROZ BLANCO</t>
  </si>
  <si>
    <t>Dulce de mora</t>
  </si>
  <si>
    <t>CREMA DE TOMATE</t>
  </si>
  <si>
    <t>ENSALADA</t>
  </si>
  <si>
    <t>Cocada de Arequipe</t>
  </si>
  <si>
    <t>VARIEDAD DE FRUTAS</t>
  </si>
  <si>
    <t>FILETE DE MERO A LA PLANCHA</t>
  </si>
  <si>
    <t>VEGETALES SALTEADOS</t>
  </si>
  <si>
    <t>MOUSSE DE LIMON</t>
  </si>
  <si>
    <t>ENSALADA DEL CHEF</t>
  </si>
  <si>
    <t>AJIACO CON POLLO</t>
  </si>
  <si>
    <t>Con Crema de Leche, Alcaparras y Aguacate</t>
  </si>
  <si>
    <t>SUPREMA DE POLLO TERIYAKI</t>
  </si>
  <si>
    <t>VEGETALES AL WOK</t>
  </si>
  <si>
    <t>Dulce de Fresas</t>
  </si>
  <si>
    <t>ENSALADA DE ESPINACA MANGO Y FRESAS</t>
  </si>
  <si>
    <t>FILETE DE MERO EN FINAS HIERBAS</t>
  </si>
  <si>
    <t>HABICHUELAS A LA FRANCESA</t>
  </si>
  <si>
    <t>PURE DE PAPA</t>
  </si>
  <si>
    <t>MELOCOTONES EN ALMIBAR</t>
  </si>
  <si>
    <t>Meseros</t>
  </si>
  <si>
    <t>Aseo</t>
  </si>
  <si>
    <t>Ropero</t>
  </si>
  <si>
    <t>Steward</t>
  </si>
  <si>
    <t>Cocina</t>
  </si>
  <si>
    <t>Mico</t>
  </si>
  <si>
    <t>Logistica</t>
  </si>
  <si>
    <t>JJ</t>
  </si>
  <si>
    <t>Dumar</t>
  </si>
  <si>
    <t>LUZ,Agua,Gas</t>
  </si>
  <si>
    <t>COSTOS</t>
  </si>
  <si>
    <t>TOTAL</t>
  </si>
  <si>
    <t>almuerzo</t>
  </si>
  <si>
    <t>café</t>
  </si>
  <si>
    <t>refrigerios AM</t>
  </si>
  <si>
    <t>refrigerios PM</t>
  </si>
  <si>
    <t>bebidas</t>
  </si>
  <si>
    <t>USO con LOG</t>
  </si>
  <si>
    <t>PAQUETE A&amp;B</t>
  </si>
  <si>
    <t>FRIJOLES</t>
  </si>
  <si>
    <t>Chicharron</t>
  </si>
  <si>
    <t>Aguacate</t>
  </si>
  <si>
    <t>Arroz</t>
  </si>
  <si>
    <t>LASAGNA DE CARNE</t>
  </si>
  <si>
    <t>SPAGUETTIS BOLOGNESA</t>
  </si>
  <si>
    <t>BAGUETTE</t>
  </si>
  <si>
    <t>ENSALADA ITALIANA</t>
  </si>
  <si>
    <t>MOUSSE DE MARACUYA</t>
  </si>
  <si>
    <t>CUAJADA CON MELAO</t>
  </si>
  <si>
    <t>SANCOCHO</t>
  </si>
  <si>
    <t>ARROZ</t>
  </si>
  <si>
    <t>AGUACATE</t>
  </si>
  <si>
    <t>CREMA DE BROCOLLI</t>
  </si>
  <si>
    <t>DEDOS DE YUCA O ARROZ PEREJIL</t>
  </si>
  <si>
    <t>ARROZ VERDE o PAPA PARISIENNE</t>
  </si>
  <si>
    <t>baguette</t>
  </si>
  <si>
    <t>Casco de Naranja con Arequipe</t>
  </si>
  <si>
    <t>PATACONES CON HOGAO</t>
  </si>
  <si>
    <t>Arepita</t>
  </si>
  <si>
    <t>Bondiola en salsa alemana</t>
  </si>
  <si>
    <t>Arroz con Fideos</t>
  </si>
  <si>
    <t>TOMATES BALSAMICOS</t>
  </si>
  <si>
    <t>Verduras Calientes</t>
  </si>
  <si>
    <t>Cerdo BBQ</t>
  </si>
  <si>
    <t>Pure de Papa</t>
  </si>
  <si>
    <t>Verduras Salteadas</t>
  </si>
  <si>
    <t>Chorizo con arepa</t>
  </si>
  <si>
    <t>Fresas con Crema</t>
  </si>
  <si>
    <t>Arroz con Leche</t>
  </si>
  <si>
    <t>Nachos con frijol refrito</t>
  </si>
  <si>
    <t>patacones con hogao</t>
  </si>
  <si>
    <t>maiz pira con rodajas de platano</t>
  </si>
  <si>
    <t># DE DIAS</t>
  </si>
  <si>
    <t>BAHIA</t>
  </si>
  <si>
    <t xml:space="preserve">PRECIO </t>
  </si>
  <si>
    <t>REFRIGERIO y BEBIDAS AM</t>
  </si>
  <si>
    <t>REFRIGERIO y BEBIDAS PM</t>
  </si>
  <si>
    <t xml:space="preserve">ESTACION PERMANENTE DE CAFÉ Y GALLETAS </t>
  </si>
  <si>
    <t>MESEROS</t>
  </si>
  <si>
    <t>SUBTOTAL EVENTO</t>
  </si>
  <si>
    <t>IVA 16%</t>
  </si>
  <si>
    <t>TOTAL EVENTO</t>
  </si>
  <si>
    <t>COSTOS EVENTO CALEB PRODUCCIONES 'CONCURSO DEL ESTILISTA'</t>
  </si>
  <si>
    <t>Septiembre 12,13,14,19,20,21,26,27,28 DE 2016 (Lunes, Martes y MIercoles)</t>
  </si>
  <si>
    <t># PERSONAS x DIA</t>
  </si>
  <si>
    <t>PROGRAMA ESPECIAL ALIMENTOS Y BEBIDAS INCLUYE:</t>
  </si>
  <si>
    <t>ALMUERZO (Entrada, Plato Fuerte y Postre)</t>
  </si>
  <si>
    <t>X DIA</t>
  </si>
  <si>
    <t>X EVENTO</t>
  </si>
  <si>
    <t>COSTO X DIA:</t>
  </si>
  <si>
    <t>Entrada</t>
  </si>
  <si>
    <t>Patacones con hogao</t>
  </si>
  <si>
    <t>Crema de espinaca</t>
  </si>
  <si>
    <t>Variedad de frutas</t>
  </si>
  <si>
    <t>Ensalada de espinaca mango y fresas</t>
  </si>
  <si>
    <t>Crema de tomate</t>
  </si>
  <si>
    <t>Ensalada del chef</t>
  </si>
  <si>
    <t>Crema de brocolli</t>
  </si>
  <si>
    <t>Ensalada italiana</t>
  </si>
  <si>
    <t>Tomates balsamicos</t>
  </si>
  <si>
    <t>Plato fuerte</t>
  </si>
  <si>
    <t>Frijoles</t>
  </si>
  <si>
    <t>Pollo a la campesina</t>
  </si>
  <si>
    <t>Filete de mero a la plancha</t>
  </si>
  <si>
    <t>Suprema de pollo teriyaki</t>
  </si>
  <si>
    <t>Lasagna de carne</t>
  </si>
  <si>
    <t>Ajiaco con pollo</t>
  </si>
  <si>
    <t>Filete de mero en finas hierbas</t>
  </si>
  <si>
    <t>Spaguettis bolognesa</t>
  </si>
  <si>
    <t>Sancocho</t>
  </si>
  <si>
    <t>Verduras calientes</t>
  </si>
  <si>
    <t>Vegetales salteados</t>
  </si>
  <si>
    <t>Vegetales al wok</t>
  </si>
  <si>
    <t>Ensalada</t>
  </si>
  <si>
    <t>Habichuelas a la francesa</t>
  </si>
  <si>
    <t>Baguette</t>
  </si>
  <si>
    <t>Verduras salteadas</t>
  </si>
  <si>
    <t>Arroz blanco</t>
  </si>
  <si>
    <t>Dedos de yuca o arroz perejil</t>
  </si>
  <si>
    <t>Arroz verde</t>
  </si>
  <si>
    <t>Pure de papa</t>
  </si>
  <si>
    <t>Arroz con fideos</t>
  </si>
  <si>
    <t>Queso campesino con arequipe</t>
  </si>
  <si>
    <t>Mousse de limon</t>
  </si>
  <si>
    <t>Dulce de fresas</t>
  </si>
  <si>
    <t>Cocada de arequipe</t>
  </si>
  <si>
    <t>Casco de naranja con arequipe</t>
  </si>
  <si>
    <t>Melocotones en almibar</t>
  </si>
  <si>
    <t>Mousse de maracuya</t>
  </si>
  <si>
    <t>Cuajada con melao</t>
  </si>
  <si>
    <t>Fresas con crema</t>
  </si>
  <si>
    <t>Arroz con leche</t>
  </si>
  <si>
    <t>Alcaparras</t>
  </si>
  <si>
    <t>CORTESIA PARA PICAR DURANTE EL DIA:</t>
  </si>
  <si>
    <t>ESCOJER UNA OPCION</t>
  </si>
  <si>
    <t>Palomitas de maiz con rodajas de platano</t>
  </si>
  <si>
    <t>OPCIONES DE ALMUERZO</t>
  </si>
  <si>
    <t>Carimañolas de carne y queso</t>
  </si>
  <si>
    <t>Baguette a la italiana (mozarella, tomate, oliva y especias)</t>
  </si>
  <si>
    <t>Parisienne (huevo cocinado, salchicha y rodajas de baguette)</t>
  </si>
  <si>
    <t>Sandwich de jamon</t>
  </si>
  <si>
    <t>Sandwich de ensalada de pollo</t>
  </si>
  <si>
    <t>Sandwich de mozarella con tomate  aceite de oliva y oregano</t>
  </si>
  <si>
    <t>Sandwich de jamon y queso</t>
  </si>
  <si>
    <t xml:space="preserve">Sandwich de ensalada de huevo </t>
  </si>
  <si>
    <t>Tortilla española con baguette</t>
  </si>
  <si>
    <t>Copa de granola con yogurt</t>
  </si>
  <si>
    <t>Fresas con crema del chef</t>
  </si>
  <si>
    <t>Croquetas de carne</t>
  </si>
  <si>
    <t>Arepa de Huevo</t>
  </si>
  <si>
    <t>OPCIONES DE REFRIGERIOS</t>
  </si>
  <si>
    <t>USO del Centro con exclusividad</t>
  </si>
  <si>
    <t>por 12 Horas - 8:00 AM a 8:00 PM, INCLUYE:</t>
  </si>
  <si>
    <t xml:space="preserve">MOBILIARIO, CALEFACCION, LOGISTICA, ASEO, ROPERO, </t>
  </si>
  <si>
    <t>MANTENIMIENTO, COORDINADOR DE EVENTOS Y CAPITAN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</si>
</sst>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[$€]\ * #,##0.00_ ;_ [$€]\ * \-#,##0.00_ ;_ [$€]\ * &quot;-&quot;??_ ;_ @_ "/>
    <numFmt numFmtId="165" formatCode="_(&quot;$&quot;* #,##0_);_(&quot;$&quot;* \(#,##0\);_(&quot;$&quot;* &quot;-&quot;??_);_(@_)"/>
  </numFmts>
  <fonts count="3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4"/>
      <name val="Maiandra GD"/>
      <family val="2"/>
    </font>
    <font>
      <sz val="14"/>
      <name val="Maiandra GD"/>
      <family val="2"/>
    </font>
    <font>
      <sz val="12"/>
      <name val="Maiandra GD"/>
      <family val="2"/>
    </font>
    <font>
      <i/>
      <sz val="12"/>
      <name val="Maiandra GD"/>
      <family val="2"/>
    </font>
    <font>
      <sz val="11"/>
      <color indexed="8"/>
      <name val="Calibri"/>
      <family val="2"/>
    </font>
    <font>
      <i/>
      <sz val="8"/>
      <name val="Maiandra GD"/>
      <family val="2"/>
    </font>
    <font>
      <i/>
      <sz val="14"/>
      <name val="Maiandra GD"/>
      <family val="2"/>
    </font>
    <font>
      <sz val="11"/>
      <color theme="1"/>
      <name val="Calibri"/>
      <family val="2"/>
      <scheme val="minor"/>
    </font>
    <font>
      <sz val="12"/>
      <color theme="1"/>
      <name val="Franklin Gothic Medium"/>
    </font>
    <font>
      <sz val="12"/>
      <name val="Franklin Gothic Medium"/>
    </font>
    <font>
      <sz val="12"/>
      <name val="Calibri"/>
    </font>
    <font>
      <b/>
      <sz val="14"/>
      <name val="Calibri"/>
    </font>
    <font>
      <b/>
      <sz val="12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Shree Devanagari 714"/>
    </font>
    <font>
      <sz val="10"/>
      <color theme="1"/>
      <name val="Shree Devanagari 714"/>
    </font>
    <font>
      <sz val="8"/>
      <name val="Calibri"/>
      <family val="2"/>
      <scheme val="minor"/>
    </font>
    <font>
      <b/>
      <sz val="11"/>
      <color theme="1"/>
      <name val="Shree Devanagari 714"/>
    </font>
    <font>
      <b/>
      <sz val="11"/>
      <name val="Shree Devanagari 714"/>
    </font>
    <font>
      <sz val="11"/>
      <color rgb="FF000000"/>
      <name val="Shree Devanagari 714"/>
    </font>
    <font>
      <sz val="11"/>
      <name val="Shree Devanagari 714"/>
    </font>
    <font>
      <sz val="9"/>
      <color theme="1"/>
      <name val="Shree Devanagari 714"/>
    </font>
    <font>
      <sz val="9"/>
      <color rgb="FF000000"/>
      <name val="Shree Devanagari 714"/>
    </font>
    <font>
      <b/>
      <sz val="11"/>
      <color theme="1"/>
      <name val="Calibri"/>
      <family val="2"/>
      <scheme val="minor"/>
    </font>
    <font>
      <b/>
      <sz val="11"/>
      <color rgb="FF000000"/>
      <name val="Shree Devanagari 714"/>
    </font>
    <font>
      <b/>
      <sz val="14"/>
      <color theme="1"/>
      <name val="Shree Devanagari 714"/>
    </font>
    <font>
      <b/>
      <sz val="14"/>
      <name val="Shree Devanagari 714"/>
    </font>
    <font>
      <sz val="10"/>
      <name val="Shree Devanagari 71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0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7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30">
    <xf numFmtId="0" fontId="0" fillId="0" borderId="0" xfId="0"/>
    <xf numFmtId="0" fontId="3" fillId="0" borderId="0" xfId="2" applyFont="1" applyAlignment="1">
      <alignment horizontal="centerContinuous" vertical="center"/>
    </xf>
    <xf numFmtId="0" fontId="2" fillId="0" borderId="0" xfId="2"/>
    <xf numFmtId="0" fontId="4" fillId="0" borderId="0" xfId="2" applyFont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8" fillId="0" borderId="0" xfId="3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0" fillId="0" borderId="0" xfId="0" applyAlignment="1">
      <alignment vertical="center"/>
    </xf>
    <xf numFmtId="165" fontId="0" fillId="0" borderId="0" xfId="1" applyNumberFormat="1" applyFont="1" applyAlignment="1">
      <alignment vertical="center"/>
    </xf>
    <xf numFmtId="0" fontId="0" fillId="0" borderId="0" xfId="0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44" fontId="0" fillId="0" borderId="0" xfId="1" applyFon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vertical="center"/>
    </xf>
    <xf numFmtId="165" fontId="0" fillId="2" borderId="0" xfId="1" applyNumberFormat="1" applyFont="1" applyFill="1" applyAlignment="1">
      <alignment vertical="center"/>
    </xf>
    <xf numFmtId="165" fontId="0" fillId="0" borderId="0" xfId="0" applyNumberFormat="1" applyAlignment="1">
      <alignment vertical="center"/>
    </xf>
    <xf numFmtId="0" fontId="12" fillId="0" borderId="6" xfId="1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2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2" fillId="0" borderId="1" xfId="12" applyFont="1" applyBorder="1" applyAlignment="1">
      <alignment horizontal="center" vertical="center"/>
    </xf>
    <xf numFmtId="0" fontId="12" fillId="0" borderId="1" xfId="11" applyFont="1" applyBorder="1" applyAlignment="1">
      <alignment horizontal="center" vertical="center"/>
    </xf>
    <xf numFmtId="0" fontId="12" fillId="0" borderId="1" xfId="1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2" fillId="3" borderId="11" xfId="2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12" fillId="0" borderId="0" xfId="12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2" applyFont="1"/>
    <xf numFmtId="165" fontId="13" fillId="0" borderId="0" xfId="1" applyNumberFormat="1" applyFont="1"/>
    <xf numFmtId="0" fontId="21" fillId="0" borderId="0" xfId="0" applyFont="1" applyBorder="1" applyAlignment="1">
      <alignment horizontal="center"/>
    </xf>
    <xf numFmtId="0" fontId="22" fillId="0" borderId="2" xfId="1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8" fillId="0" borderId="2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24" fillId="0" borderId="0" xfId="12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/>
    </xf>
    <xf numFmtId="0" fontId="23" fillId="0" borderId="16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0" fontId="27" fillId="0" borderId="16" xfId="0" applyFont="1" applyBorder="1"/>
    <xf numFmtId="0" fontId="21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7" fillId="0" borderId="18" xfId="0" applyFont="1" applyBorder="1"/>
    <xf numFmtId="0" fontId="21" fillId="0" borderId="24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4" fillId="0" borderId="3" xfId="12" applyFont="1" applyBorder="1" applyAlignment="1">
      <alignment horizontal="left" vertical="center"/>
    </xf>
    <xf numFmtId="0" fontId="18" fillId="0" borderId="19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8" fillId="0" borderId="20" xfId="0" applyFont="1" applyBorder="1" applyAlignment="1">
      <alignment horizontal="center"/>
    </xf>
    <xf numFmtId="0" fontId="18" fillId="0" borderId="5" xfId="0" applyFont="1" applyBorder="1" applyAlignment="1">
      <alignment horizontal="left"/>
    </xf>
    <xf numFmtId="0" fontId="18" fillId="0" borderId="22" xfId="0" applyFont="1" applyBorder="1" applyAlignment="1">
      <alignment horizontal="center"/>
    </xf>
    <xf numFmtId="0" fontId="21" fillId="0" borderId="24" xfId="0" applyFont="1" applyBorder="1" applyAlignment="1">
      <alignment horizontal="center" wrapText="1"/>
    </xf>
    <xf numFmtId="0" fontId="21" fillId="0" borderId="23" xfId="0" applyFont="1" applyBorder="1" applyAlignment="1">
      <alignment horizontal="center" wrapText="1"/>
    </xf>
    <xf numFmtId="0" fontId="21" fillId="0" borderId="25" xfId="0" applyFont="1" applyBorder="1" applyAlignment="1">
      <alignment horizontal="center" wrapText="1"/>
    </xf>
    <xf numFmtId="0" fontId="21" fillId="0" borderId="7" xfId="0" applyFont="1" applyBorder="1" applyAlignment="1">
      <alignment horizontal="centerContinuous"/>
    </xf>
    <xf numFmtId="0" fontId="18" fillId="0" borderId="26" xfId="0" applyFont="1" applyBorder="1" applyAlignment="1">
      <alignment horizontal="centerContinuous"/>
    </xf>
    <xf numFmtId="0" fontId="18" fillId="0" borderId="0" xfId="0" applyFont="1" applyBorder="1" applyAlignment="1">
      <alignment horizontal="centerContinuous"/>
    </xf>
    <xf numFmtId="0" fontId="29" fillId="0" borderId="0" xfId="0" applyFont="1" applyBorder="1" applyAlignment="1">
      <alignment horizontal="centerContinuous"/>
    </xf>
    <xf numFmtId="0" fontId="30" fillId="0" borderId="0" xfId="2" applyFont="1" applyBorder="1" applyAlignment="1">
      <alignment horizontal="center" vertical="center"/>
    </xf>
    <xf numFmtId="0" fontId="31" fillId="0" borderId="0" xfId="2" applyFont="1" applyBorder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3" fillId="0" borderId="0" xfId="2" applyFont="1" applyAlignment="1">
      <alignment horizontal="centerContinuous" vertical="center"/>
    </xf>
    <xf numFmtId="0" fontId="15" fillId="0" borderId="12" xfId="2" applyFont="1" applyBorder="1" applyAlignment="1">
      <alignment horizontal="center" vertical="center"/>
    </xf>
    <xf numFmtId="0" fontId="15" fillId="0" borderId="13" xfId="2" applyFont="1" applyBorder="1" applyAlignment="1">
      <alignment horizontal="center" vertical="center"/>
    </xf>
    <xf numFmtId="0" fontId="15" fillId="0" borderId="14" xfId="2" applyFont="1" applyBorder="1" applyAlignment="1">
      <alignment horizontal="center" vertical="center"/>
    </xf>
    <xf numFmtId="0" fontId="15" fillId="0" borderId="0" xfId="2" applyFont="1" applyBorder="1" applyAlignment="1">
      <alignment horizontal="left"/>
    </xf>
    <xf numFmtId="165" fontId="13" fillId="0" borderId="0" xfId="1" applyNumberFormat="1" applyFont="1" applyBorder="1" applyAlignment="1">
      <alignment horizontal="center" vertical="center"/>
    </xf>
    <xf numFmtId="0" fontId="13" fillId="0" borderId="0" xfId="2" applyFont="1" applyBorder="1" applyAlignment="1">
      <alignment horizontal="center" vertical="center"/>
    </xf>
    <xf numFmtId="0" fontId="13" fillId="0" borderId="0" xfId="2" applyFont="1" applyBorder="1" applyAlignment="1">
      <alignment horizontal="left" indent="3"/>
    </xf>
    <xf numFmtId="165" fontId="13" fillId="0" borderId="0" xfId="1" applyNumberFormat="1" applyFont="1" applyBorder="1"/>
    <xf numFmtId="165" fontId="13" fillId="0" borderId="0" xfId="1" applyNumberFormat="1" applyFont="1" applyBorder="1" applyAlignment="1">
      <alignment vertical="center"/>
    </xf>
    <xf numFmtId="0" fontId="15" fillId="0" borderId="15" xfId="2" applyFont="1" applyBorder="1" applyAlignment="1">
      <alignment horizontal="left"/>
    </xf>
    <xf numFmtId="165" fontId="13" fillId="0" borderId="15" xfId="1" applyNumberFormat="1" applyFont="1" applyBorder="1" applyAlignment="1">
      <alignment horizontal="center" vertical="center"/>
    </xf>
    <xf numFmtId="3" fontId="13" fillId="0" borderId="15" xfId="2" applyNumberFormat="1" applyFont="1" applyBorder="1" applyAlignment="1">
      <alignment horizontal="center" vertical="center"/>
    </xf>
    <xf numFmtId="0" fontId="15" fillId="0" borderId="0" xfId="2" applyFont="1" applyAlignment="1">
      <alignment horizontal="centerContinuous" vertical="center"/>
    </xf>
    <xf numFmtId="0" fontId="15" fillId="0" borderId="0" xfId="2" applyFont="1" applyAlignment="1">
      <alignment horizontal="right"/>
    </xf>
    <xf numFmtId="165" fontId="13" fillId="0" borderId="0" xfId="1" applyNumberFormat="1" applyFont="1" applyAlignment="1">
      <alignment horizontal="center" vertical="center"/>
    </xf>
    <xf numFmtId="3" fontId="15" fillId="0" borderId="0" xfId="2" applyNumberFormat="1" applyFont="1" applyAlignment="1">
      <alignment horizontal="right" vertical="center"/>
    </xf>
    <xf numFmtId="165" fontId="15" fillId="0" borderId="16" xfId="1" applyNumberFormat="1" applyFont="1" applyBorder="1" applyAlignment="1">
      <alignment vertical="center"/>
    </xf>
    <xf numFmtId="3" fontId="13" fillId="0" borderId="0" xfId="2" applyNumberFormat="1" applyFont="1" applyAlignment="1">
      <alignment vertical="center"/>
    </xf>
    <xf numFmtId="165" fontId="15" fillId="0" borderId="0" xfId="1" applyNumberFormat="1" applyFont="1" applyBorder="1" applyAlignment="1">
      <alignment vertical="center"/>
    </xf>
    <xf numFmtId="165" fontId="15" fillId="0" borderId="17" xfId="1" applyNumberFormat="1" applyFont="1" applyBorder="1" applyAlignment="1">
      <alignment vertical="center"/>
    </xf>
    <xf numFmtId="0" fontId="15" fillId="0" borderId="21" xfId="2" applyFont="1" applyBorder="1" applyAlignment="1">
      <alignment horizontal="left"/>
    </xf>
    <xf numFmtId="165" fontId="13" fillId="0" borderId="21" xfId="1" applyNumberFormat="1" applyFont="1" applyBorder="1" applyAlignment="1">
      <alignment horizontal="center" vertical="center"/>
    </xf>
    <xf numFmtId="3" fontId="13" fillId="0" borderId="21" xfId="2" applyNumberFormat="1" applyFont="1" applyBorder="1" applyAlignment="1">
      <alignment horizontal="center" vertical="center"/>
    </xf>
    <xf numFmtId="0" fontId="15" fillId="0" borderId="27" xfId="2" applyFont="1" applyBorder="1" applyAlignment="1">
      <alignment horizontal="left"/>
    </xf>
    <xf numFmtId="165" fontId="13" fillId="0" borderId="27" xfId="1" applyNumberFormat="1" applyFont="1" applyBorder="1" applyAlignment="1">
      <alignment horizontal="center" vertical="center"/>
    </xf>
    <xf numFmtId="0" fontId="13" fillId="0" borderId="27" xfId="2" applyFont="1" applyBorder="1" applyAlignment="1">
      <alignment horizontal="center" vertical="center"/>
    </xf>
    <xf numFmtId="0" fontId="13" fillId="0" borderId="0" xfId="2" applyFont="1" applyAlignment="1">
      <alignment horizontal="center"/>
    </xf>
    <xf numFmtId="0" fontId="13" fillId="0" borderId="0" xfId="2" applyFont="1" applyBorder="1" applyAlignment="1">
      <alignment horizontal="center"/>
    </xf>
    <xf numFmtId="0" fontId="14" fillId="0" borderId="0" xfId="2" applyFont="1" applyAlignment="1">
      <alignment horizontal="center" vertical="center"/>
    </xf>
  </cellXfs>
  <cellStyles count="20">
    <cellStyle name="Comma 2" xfId="13"/>
    <cellStyle name="Currency" xfId="1" builtinId="4"/>
    <cellStyle name="Euro" xfId="4"/>
    <cellStyle name="Followed Hyperlink" xfId="15" builtinId="9" hidden="1"/>
    <cellStyle name="Followed Hyperlink" xfId="17" builtinId="9" hidden="1"/>
    <cellStyle name="Followed Hyperlink" xfId="19" builtinId="9" hidden="1"/>
    <cellStyle name="Hyperlink" xfId="14" builtinId="8" hidden="1"/>
    <cellStyle name="Hyperlink" xfId="16" builtinId="8" hidden="1"/>
    <cellStyle name="Hyperlink" xfId="18" builtinId="8" hidden="1"/>
    <cellStyle name="Normal" xfId="0" builtinId="0"/>
    <cellStyle name="Normal 2" xfId="2"/>
    <cellStyle name="Normal 2 2" xfId="5"/>
    <cellStyle name="Normal 2 3" xfId="6"/>
    <cellStyle name="Normal 2 4" xfId="7"/>
    <cellStyle name="Normal 3" xfId="8"/>
    <cellStyle name="Normal 3 2" xfId="9"/>
    <cellStyle name="Normal 4" xfId="10"/>
    <cellStyle name="Normal_DeiRivMay20x400v" xfId="11"/>
    <cellStyle name="Normal_MauAulAbril30x150" xfId="3"/>
    <cellStyle name="Normal_Pasabocas_PrecioPasabocas" xfId="12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externalLink" Target="externalLinks/externalLink1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showGridLines="0" view="pageLayout" workbookViewId="0">
      <selection sqref="A1:D45"/>
    </sheetView>
  </sheetViews>
  <sheetFormatPr baseColWidth="10" defaultRowHeight="17" x14ac:dyDescent="0.3"/>
  <cols>
    <col min="1" max="1" width="11.1640625" style="46" bestFit="1" customWidth="1"/>
    <col min="2" max="2" width="33" style="52" bestFit="1" customWidth="1"/>
    <col min="3" max="3" width="19.1640625" style="52" bestFit="1" customWidth="1"/>
    <col min="4" max="4" width="27.5" style="52" bestFit="1" customWidth="1"/>
    <col min="5" max="5" width="8.33203125" style="52" customWidth="1"/>
    <col min="6" max="6" width="25.6640625" style="52" bestFit="1" customWidth="1"/>
    <col min="7" max="7" width="18.1640625" style="52" bestFit="1" customWidth="1"/>
    <col min="8" max="16384" width="10.83203125" style="52"/>
  </cols>
  <sheetData>
    <row r="1" spans="1:4" ht="21" x14ac:dyDescent="0.35">
      <c r="A1" s="93" t="s">
        <v>176</v>
      </c>
      <c r="B1" s="92"/>
      <c r="C1" s="92"/>
      <c r="D1" s="92"/>
    </row>
    <row r="3" spans="1:4" s="46" customFormat="1" x14ac:dyDescent="0.3">
      <c r="B3" s="47">
        <v>1</v>
      </c>
      <c r="C3" s="48">
        <v>2</v>
      </c>
      <c r="D3" s="48">
        <v>3</v>
      </c>
    </row>
    <row r="4" spans="1:4" s="50" customFormat="1" x14ac:dyDescent="0.3">
      <c r="A4" s="69" t="s">
        <v>130</v>
      </c>
      <c r="B4" s="49" t="s">
        <v>131</v>
      </c>
      <c r="C4" s="49" t="s">
        <v>132</v>
      </c>
      <c r="D4" s="49" t="s">
        <v>133</v>
      </c>
    </row>
    <row r="5" spans="1:4" s="50" customFormat="1" ht="5" customHeight="1" x14ac:dyDescent="0.3">
      <c r="A5" s="70"/>
      <c r="B5" s="60"/>
      <c r="C5" s="58"/>
      <c r="D5" s="58"/>
    </row>
    <row r="6" spans="1:4" s="50" customFormat="1" x14ac:dyDescent="0.3">
      <c r="A6" s="71"/>
      <c r="B6" s="61" t="s">
        <v>141</v>
      </c>
      <c r="C6" s="61" t="s">
        <v>142</v>
      </c>
      <c r="D6" s="51" t="s">
        <v>143</v>
      </c>
    </row>
    <row r="7" spans="1:4" s="50" customFormat="1" x14ac:dyDescent="0.3">
      <c r="A7" s="72"/>
      <c r="B7" s="66" t="s">
        <v>80</v>
      </c>
      <c r="C7" s="66" t="s">
        <v>150</v>
      </c>
      <c r="D7" s="62" t="s">
        <v>151</v>
      </c>
    </row>
    <row r="8" spans="1:4" s="50" customFormat="1" x14ac:dyDescent="0.3">
      <c r="A8" s="73" t="s">
        <v>140</v>
      </c>
      <c r="B8" s="66" t="s">
        <v>81</v>
      </c>
      <c r="C8" s="66" t="s">
        <v>157</v>
      </c>
      <c r="D8" s="62" t="s">
        <v>158</v>
      </c>
    </row>
    <row r="9" spans="1:4" s="50" customFormat="1" x14ac:dyDescent="0.3">
      <c r="A9" s="72"/>
      <c r="B9" s="66" t="s">
        <v>82</v>
      </c>
      <c r="C9" s="66"/>
      <c r="D9" s="62"/>
    </row>
    <row r="10" spans="1:4" s="50" customFormat="1" x14ac:dyDescent="0.3">
      <c r="A10" s="74"/>
      <c r="B10" s="67" t="s">
        <v>98</v>
      </c>
      <c r="C10" s="68"/>
      <c r="D10" s="63"/>
    </row>
    <row r="11" spans="1:4" s="50" customFormat="1" ht="5" customHeight="1" x14ac:dyDescent="0.3">
      <c r="A11" s="70"/>
      <c r="B11" s="60"/>
      <c r="C11" s="58"/>
      <c r="D11" s="58"/>
    </row>
    <row r="12" spans="1:4" s="50" customFormat="1" x14ac:dyDescent="0.3">
      <c r="A12" s="69" t="s">
        <v>16</v>
      </c>
      <c r="B12" s="49" t="s">
        <v>162</v>
      </c>
      <c r="C12" s="49" t="s">
        <v>41</v>
      </c>
      <c r="D12" s="49" t="s">
        <v>163</v>
      </c>
    </row>
    <row r="13" spans="1:4" ht="25" customHeight="1" x14ac:dyDescent="0.3">
      <c r="B13" s="53"/>
      <c r="C13" s="54"/>
      <c r="D13" s="54"/>
    </row>
    <row r="14" spans="1:4" x14ac:dyDescent="0.3">
      <c r="B14" s="48">
        <v>4</v>
      </c>
      <c r="C14" s="55">
        <v>5</v>
      </c>
      <c r="D14" s="55">
        <v>6</v>
      </c>
    </row>
    <row r="15" spans="1:4" x14ac:dyDescent="0.3">
      <c r="A15" s="69" t="s">
        <v>130</v>
      </c>
      <c r="B15" s="49" t="s">
        <v>134</v>
      </c>
      <c r="C15" s="49" t="s">
        <v>135</v>
      </c>
      <c r="D15" s="49" t="s">
        <v>136</v>
      </c>
    </row>
    <row r="16" spans="1:4" ht="5" customHeight="1" x14ac:dyDescent="0.3">
      <c r="A16" s="70"/>
      <c r="B16" s="60"/>
      <c r="C16" s="58"/>
      <c r="D16" s="58"/>
    </row>
    <row r="17" spans="1:4" x14ac:dyDescent="0.3">
      <c r="A17" s="71"/>
      <c r="B17" s="51" t="s">
        <v>144</v>
      </c>
      <c r="C17" s="51" t="s">
        <v>145</v>
      </c>
      <c r="D17" s="51" t="s">
        <v>146</v>
      </c>
    </row>
    <row r="18" spans="1:4" x14ac:dyDescent="0.3">
      <c r="A18" s="73" t="s">
        <v>140</v>
      </c>
      <c r="B18" s="62" t="s">
        <v>152</v>
      </c>
      <c r="C18" s="62" t="s">
        <v>153</v>
      </c>
      <c r="D18" s="62" t="s">
        <v>172</v>
      </c>
    </row>
    <row r="19" spans="1:4" x14ac:dyDescent="0.3">
      <c r="A19" s="72"/>
      <c r="B19" s="62" t="s">
        <v>159</v>
      </c>
      <c r="C19" s="62" t="s">
        <v>155</v>
      </c>
      <c r="D19" s="62" t="s">
        <v>81</v>
      </c>
    </row>
    <row r="20" spans="1:4" x14ac:dyDescent="0.3">
      <c r="A20" s="74"/>
      <c r="B20" s="63"/>
      <c r="C20" s="63"/>
      <c r="D20" s="63" t="s">
        <v>82</v>
      </c>
    </row>
    <row r="21" spans="1:4" ht="5" customHeight="1" x14ac:dyDescent="0.3">
      <c r="A21" s="70"/>
      <c r="B21" s="60"/>
      <c r="C21" s="58"/>
      <c r="D21" s="58"/>
    </row>
    <row r="22" spans="1:4" x14ac:dyDescent="0.3">
      <c r="A22" s="69" t="s">
        <v>16</v>
      </c>
      <c r="B22" s="49" t="s">
        <v>164</v>
      </c>
      <c r="C22" s="56" t="s">
        <v>165</v>
      </c>
      <c r="D22" s="49" t="s">
        <v>166</v>
      </c>
    </row>
    <row r="23" spans="1:4" ht="25" customHeight="1" x14ac:dyDescent="0.3"/>
    <row r="24" spans="1:4" x14ac:dyDescent="0.3">
      <c r="B24" s="59">
        <v>7</v>
      </c>
      <c r="C24" s="59">
        <v>8</v>
      </c>
      <c r="D24" s="59">
        <v>9</v>
      </c>
    </row>
    <row r="25" spans="1:4" x14ac:dyDescent="0.3">
      <c r="A25" s="75" t="s">
        <v>130</v>
      </c>
      <c r="B25" s="49" t="s">
        <v>137</v>
      </c>
      <c r="C25" s="49" t="s">
        <v>138</v>
      </c>
      <c r="D25" s="49" t="s">
        <v>133</v>
      </c>
    </row>
    <row r="26" spans="1:4" ht="5" customHeight="1" x14ac:dyDescent="0.3">
      <c r="A26" s="76"/>
      <c r="B26" s="60"/>
      <c r="C26" s="58"/>
      <c r="D26" s="58"/>
    </row>
    <row r="27" spans="1:4" x14ac:dyDescent="0.3">
      <c r="A27" s="77"/>
      <c r="B27" s="57" t="s">
        <v>147</v>
      </c>
      <c r="C27" s="51" t="s">
        <v>148</v>
      </c>
      <c r="D27" s="51" t="s">
        <v>149</v>
      </c>
    </row>
    <row r="28" spans="1:4" x14ac:dyDescent="0.3">
      <c r="A28" s="73" t="s">
        <v>140</v>
      </c>
      <c r="B28" s="64" t="s">
        <v>154</v>
      </c>
      <c r="C28" s="62" t="s">
        <v>155</v>
      </c>
      <c r="D28" s="62" t="s">
        <v>82</v>
      </c>
    </row>
    <row r="29" spans="1:4" x14ac:dyDescent="0.3">
      <c r="A29" s="78"/>
      <c r="B29" s="65" t="s">
        <v>160</v>
      </c>
      <c r="C29" s="63"/>
      <c r="D29" s="63" t="s">
        <v>81</v>
      </c>
    </row>
    <row r="30" spans="1:4" ht="5" customHeight="1" x14ac:dyDescent="0.3">
      <c r="A30" s="79"/>
      <c r="B30" s="58"/>
      <c r="C30" s="58"/>
      <c r="D30" s="58"/>
    </row>
    <row r="31" spans="1:4" x14ac:dyDescent="0.3">
      <c r="A31" s="75" t="s">
        <v>16</v>
      </c>
      <c r="B31" s="49" t="s">
        <v>167</v>
      </c>
      <c r="C31" s="49" t="s">
        <v>168</v>
      </c>
      <c r="D31" s="49" t="s">
        <v>169</v>
      </c>
    </row>
    <row r="32" spans="1:4" ht="25" customHeight="1" x14ac:dyDescent="0.3"/>
    <row r="33" spans="1:3" x14ac:dyDescent="0.3">
      <c r="B33" s="55">
        <v>10</v>
      </c>
      <c r="C33" s="55">
        <v>11</v>
      </c>
    </row>
    <row r="34" spans="1:3" x14ac:dyDescent="0.3">
      <c r="A34" s="75" t="s">
        <v>130</v>
      </c>
      <c r="B34" s="49" t="s">
        <v>139</v>
      </c>
      <c r="C34" s="49" t="s">
        <v>106</v>
      </c>
    </row>
    <row r="35" spans="1:3" ht="5" customHeight="1" x14ac:dyDescent="0.3">
      <c r="A35" s="80"/>
      <c r="B35" s="58"/>
      <c r="C35" s="58"/>
    </row>
    <row r="36" spans="1:3" x14ac:dyDescent="0.3">
      <c r="A36" s="71"/>
      <c r="B36" s="51" t="s">
        <v>99</v>
      </c>
      <c r="C36" s="51" t="s">
        <v>103</v>
      </c>
    </row>
    <row r="37" spans="1:3" x14ac:dyDescent="0.3">
      <c r="A37" s="73" t="s">
        <v>140</v>
      </c>
      <c r="B37" s="62" t="s">
        <v>150</v>
      </c>
      <c r="C37" s="62" t="s">
        <v>156</v>
      </c>
    </row>
    <row r="38" spans="1:3" x14ac:dyDescent="0.3">
      <c r="A38" s="74"/>
      <c r="B38" s="63" t="s">
        <v>161</v>
      </c>
      <c r="C38" s="63" t="s">
        <v>160</v>
      </c>
    </row>
    <row r="39" spans="1:3" ht="5" customHeight="1" x14ac:dyDescent="0.3">
      <c r="A39" s="80"/>
      <c r="B39" s="58"/>
      <c r="C39" s="58"/>
    </row>
    <row r="40" spans="1:3" x14ac:dyDescent="0.3">
      <c r="A40" s="75" t="s">
        <v>16</v>
      </c>
      <c r="B40" s="49" t="s">
        <v>170</v>
      </c>
      <c r="C40" s="49" t="s">
        <v>171</v>
      </c>
    </row>
    <row r="41" spans="1:3" ht="25" customHeight="1" x14ac:dyDescent="0.3"/>
    <row r="42" spans="1:3" x14ac:dyDescent="0.3">
      <c r="B42" s="90" t="s">
        <v>173</v>
      </c>
      <c r="C42" s="91"/>
    </row>
    <row r="43" spans="1:3" x14ac:dyDescent="0.3">
      <c r="A43" s="87" t="s">
        <v>174</v>
      </c>
      <c r="B43" s="81" t="s">
        <v>109</v>
      </c>
      <c r="C43" s="82"/>
    </row>
    <row r="44" spans="1:3" x14ac:dyDescent="0.3">
      <c r="A44" s="88"/>
      <c r="B44" s="83" t="s">
        <v>131</v>
      </c>
      <c r="C44" s="84"/>
    </row>
    <row r="45" spans="1:3" x14ac:dyDescent="0.3">
      <c r="A45" s="89"/>
      <c r="B45" s="85" t="s">
        <v>175</v>
      </c>
      <c r="C45" s="86"/>
    </row>
  </sheetData>
  <mergeCells count="1">
    <mergeCell ref="A43:A45"/>
  </mergeCells>
  <phoneticPr fontId="20" type="noConversion"/>
  <pageMargins left="0.3" right="0.3" top="0.5" bottom="0.5" header="0.3" footer="0.3"/>
  <pageSetup orientation="portrait" horizontalDpi="0" verticalDpi="0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showGridLines="0" showZeros="0" workbookViewId="0">
      <selection activeCell="E24" sqref="A1:E24"/>
    </sheetView>
  </sheetViews>
  <sheetFormatPr baseColWidth="10" defaultColWidth="9.1640625" defaultRowHeight="16" x14ac:dyDescent="0.2"/>
  <cols>
    <col min="1" max="1" width="56.1640625" style="44" customWidth="1"/>
    <col min="2" max="2" width="13.83203125" style="44" customWidth="1"/>
    <col min="3" max="3" width="9.83203125" style="44" customWidth="1"/>
    <col min="4" max="4" width="14.5" style="44" bestFit="1" customWidth="1"/>
    <col min="5" max="5" width="13.1640625" style="44" customWidth="1"/>
    <col min="6" max="6" width="4.5" style="44" bestFit="1" customWidth="1"/>
    <col min="7" max="7" width="12.5" style="44" bestFit="1" customWidth="1"/>
    <col min="8" max="8" width="7.1640625" style="44" bestFit="1" customWidth="1"/>
    <col min="9" max="11" width="9.1640625" style="44"/>
    <col min="12" max="12" width="4.1640625" style="44" bestFit="1" customWidth="1"/>
    <col min="13" max="16384" width="9.1640625" style="44"/>
  </cols>
  <sheetData>
    <row r="1" spans="1:5" ht="22.5" customHeight="1" x14ac:dyDescent="0.2">
      <c r="A1" s="129" t="s">
        <v>122</v>
      </c>
      <c r="B1" s="129"/>
      <c r="C1" s="129"/>
      <c r="D1" s="129"/>
      <c r="E1" s="129"/>
    </row>
    <row r="2" spans="1:5" ht="22.5" customHeight="1" x14ac:dyDescent="0.2">
      <c r="A2" s="98" t="s">
        <v>123</v>
      </c>
      <c r="B2" s="98"/>
      <c r="C2" s="98"/>
      <c r="D2" s="98"/>
      <c r="E2" s="98"/>
    </row>
    <row r="3" spans="1:5" ht="22.5" customHeight="1" x14ac:dyDescent="0.2">
      <c r="A3" s="99"/>
      <c r="B3" s="99" t="s">
        <v>124</v>
      </c>
      <c r="C3" s="99"/>
      <c r="D3" s="99">
        <v>60</v>
      </c>
      <c r="E3" s="99"/>
    </row>
    <row r="4" spans="1:5" ht="22.5" customHeight="1" x14ac:dyDescent="0.2">
      <c r="A4" s="99"/>
      <c r="B4" s="99" t="s">
        <v>112</v>
      </c>
      <c r="C4" s="99"/>
      <c r="D4" s="99">
        <v>9</v>
      </c>
      <c r="E4" s="99"/>
    </row>
    <row r="5" spans="1:5" ht="17" customHeight="1" thickBot="1" x14ac:dyDescent="0.25">
      <c r="A5" s="100"/>
      <c r="B5" s="100"/>
      <c r="C5" s="100"/>
      <c r="D5" s="100"/>
      <c r="E5" s="100"/>
    </row>
    <row r="6" spans="1:5" ht="17" customHeight="1" thickBot="1" x14ac:dyDescent="0.25">
      <c r="A6" s="101" t="s">
        <v>113</v>
      </c>
      <c r="B6" s="102" t="s">
        <v>114</v>
      </c>
      <c r="C6" s="102" t="s">
        <v>127</v>
      </c>
      <c r="D6" s="102" t="s">
        <v>128</v>
      </c>
      <c r="E6" s="103" t="s">
        <v>71</v>
      </c>
    </row>
    <row r="7" spans="1:5" ht="17" customHeight="1" x14ac:dyDescent="0.2">
      <c r="A7" s="124" t="s">
        <v>191</v>
      </c>
      <c r="B7" s="125">
        <v>1950000</v>
      </c>
      <c r="C7" s="126">
        <v>1</v>
      </c>
      <c r="D7" s="126">
        <f>D4*C7</f>
        <v>9</v>
      </c>
      <c r="E7" s="125">
        <f>B7*D7</f>
        <v>17550000</v>
      </c>
    </row>
    <row r="8" spans="1:5" ht="17" customHeight="1" x14ac:dyDescent="0.2">
      <c r="A8" s="104" t="s">
        <v>192</v>
      </c>
      <c r="B8" s="105"/>
      <c r="C8" s="106"/>
      <c r="D8" s="106"/>
      <c r="E8" s="105"/>
    </row>
    <row r="9" spans="1:5" x14ac:dyDescent="0.2">
      <c r="A9" s="107" t="s">
        <v>193</v>
      </c>
      <c r="B9" s="45"/>
      <c r="C9" s="127"/>
      <c r="D9" s="127"/>
      <c r="E9" s="45"/>
    </row>
    <row r="10" spans="1:5" x14ac:dyDescent="0.2">
      <c r="A10" s="107" t="s">
        <v>194</v>
      </c>
      <c r="B10" s="45"/>
      <c r="C10" s="127"/>
      <c r="D10" s="127"/>
      <c r="E10" s="45"/>
    </row>
    <row r="11" spans="1:5" x14ac:dyDescent="0.2">
      <c r="A11" s="107"/>
      <c r="B11" s="45"/>
      <c r="C11" s="127"/>
      <c r="D11" s="127"/>
      <c r="E11" s="45"/>
    </row>
    <row r="12" spans="1:5" ht="18" customHeight="1" x14ac:dyDescent="0.2">
      <c r="A12" s="121" t="s">
        <v>125</v>
      </c>
      <c r="B12" s="122">
        <v>34000</v>
      </c>
      <c r="C12" s="123">
        <v>60</v>
      </c>
      <c r="D12" s="123">
        <f>+C12*D4</f>
        <v>540</v>
      </c>
      <c r="E12" s="122">
        <f>B12*D12</f>
        <v>18360000</v>
      </c>
    </row>
    <row r="13" spans="1:5" ht="18" customHeight="1" x14ac:dyDescent="0.2">
      <c r="A13" s="107" t="s">
        <v>115</v>
      </c>
      <c r="B13" s="108"/>
      <c r="C13" s="128"/>
      <c r="D13" s="128"/>
      <c r="E13" s="109"/>
    </row>
    <row r="14" spans="1:5" ht="18" customHeight="1" x14ac:dyDescent="0.2">
      <c r="A14" s="107" t="s">
        <v>126</v>
      </c>
      <c r="B14" s="108"/>
      <c r="C14" s="128"/>
      <c r="D14" s="128"/>
      <c r="E14" s="109"/>
    </row>
    <row r="15" spans="1:5" ht="18" customHeight="1" x14ac:dyDescent="0.2">
      <c r="A15" s="107" t="s">
        <v>116</v>
      </c>
      <c r="B15" s="108"/>
      <c r="C15" s="128"/>
      <c r="D15" s="128"/>
      <c r="E15" s="109"/>
    </row>
    <row r="16" spans="1:5" ht="18" customHeight="1" x14ac:dyDescent="0.2">
      <c r="A16" s="107" t="s">
        <v>117</v>
      </c>
      <c r="B16" s="108"/>
      <c r="C16" s="128"/>
      <c r="D16" s="128"/>
      <c r="E16" s="109"/>
    </row>
    <row r="17" spans="1:5" ht="18" customHeight="1" x14ac:dyDescent="0.2">
      <c r="A17" s="107"/>
      <c r="B17" s="108"/>
      <c r="C17" s="128"/>
      <c r="D17" s="128"/>
      <c r="E17" s="109"/>
    </row>
    <row r="18" spans="1:5" ht="18" customHeight="1" x14ac:dyDescent="0.2">
      <c r="A18" s="107"/>
      <c r="B18" s="108"/>
      <c r="C18" s="128"/>
      <c r="D18" s="128"/>
      <c r="E18" s="109"/>
    </row>
    <row r="19" spans="1:5" ht="18" customHeight="1" x14ac:dyDescent="0.2">
      <c r="A19" s="121" t="s">
        <v>118</v>
      </c>
      <c r="B19" s="122">
        <v>60000</v>
      </c>
      <c r="C19" s="123">
        <v>4</v>
      </c>
      <c r="D19" s="123">
        <f>+C19*D4</f>
        <v>36</v>
      </c>
      <c r="E19" s="122">
        <f>B19*D19</f>
        <v>2160000</v>
      </c>
    </row>
    <row r="20" spans="1:5" ht="18" customHeight="1" thickBot="1" x14ac:dyDescent="0.25">
      <c r="A20" s="110"/>
      <c r="B20" s="111"/>
      <c r="C20" s="112"/>
      <c r="D20" s="112"/>
      <c r="E20" s="111"/>
    </row>
    <row r="21" spans="1:5" ht="8" customHeight="1" x14ac:dyDescent="0.2">
      <c r="A21" s="113"/>
    </row>
    <row r="22" spans="1:5" ht="18" customHeight="1" x14ac:dyDescent="0.2">
      <c r="A22" s="114" t="s">
        <v>129</v>
      </c>
      <c r="B22" s="115">
        <f>B7+(B12*C12)+(B19*C19)</f>
        <v>4230000</v>
      </c>
      <c r="D22" s="116" t="s">
        <v>119</v>
      </c>
      <c r="E22" s="117">
        <f>SUM(E7:E20)</f>
        <v>38070000</v>
      </c>
    </row>
    <row r="23" spans="1:5" x14ac:dyDescent="0.2">
      <c r="B23" s="118"/>
      <c r="C23" s="118"/>
      <c r="D23" s="116" t="s">
        <v>120</v>
      </c>
      <c r="E23" s="119">
        <f>E22*16%</f>
        <v>6091200</v>
      </c>
    </row>
    <row r="24" spans="1:5" ht="17" thickBot="1" x14ac:dyDescent="0.25">
      <c r="B24" s="118"/>
      <c r="C24" s="118"/>
      <c r="D24" s="116" t="s">
        <v>121</v>
      </c>
      <c r="E24" s="120">
        <f>E22+E23</f>
        <v>44161200</v>
      </c>
    </row>
    <row r="25" spans="1:5" ht="17" thickTop="1" x14ac:dyDescent="0.2"/>
  </sheetData>
  <mergeCells count="2">
    <mergeCell ref="A1:E1"/>
    <mergeCell ref="A2:E2"/>
  </mergeCells>
  <pageMargins left="0.7" right="0.7" top="0.75" bottom="0.75" header="0.3" footer="0.3"/>
  <pageSetup orientation="portrait" horizontalDpi="30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170" zoomScaleNormal="170" zoomScalePageLayoutView="170" workbookViewId="0">
      <selection activeCell="F20" sqref="F20"/>
    </sheetView>
  </sheetViews>
  <sheetFormatPr baseColWidth="10" defaultRowHeight="16" x14ac:dyDescent="0.2"/>
  <cols>
    <col min="1" max="1" width="12.33203125" style="10" bestFit="1" customWidth="1"/>
    <col min="2" max="2" width="14" style="12" bestFit="1" customWidth="1"/>
    <col min="3" max="3" width="11.5" style="10" bestFit="1" customWidth="1"/>
    <col min="4" max="4" width="12.5" style="10" bestFit="1" customWidth="1"/>
    <col min="5" max="5" width="14" style="10" bestFit="1" customWidth="1"/>
    <col min="6" max="16384" width="10.83203125" style="10"/>
  </cols>
  <sheetData>
    <row r="1" spans="1:7" x14ac:dyDescent="0.2">
      <c r="B1" s="12" t="s">
        <v>70</v>
      </c>
    </row>
    <row r="2" spans="1:7" x14ac:dyDescent="0.2">
      <c r="A2" s="10" t="s">
        <v>60</v>
      </c>
      <c r="B2" s="12">
        <v>4</v>
      </c>
      <c r="D2" s="10" t="s">
        <v>66</v>
      </c>
      <c r="E2" s="12">
        <f>B3+B4+B5+B6+B8</f>
        <v>8</v>
      </c>
      <c r="F2" s="11">
        <v>60000</v>
      </c>
      <c r="G2" s="11">
        <f>E2*F2</f>
        <v>480000</v>
      </c>
    </row>
    <row r="3" spans="1:7" x14ac:dyDescent="0.2">
      <c r="A3" s="10" t="s">
        <v>66</v>
      </c>
      <c r="B3" s="12">
        <v>4</v>
      </c>
    </row>
    <row r="4" spans="1:7" x14ac:dyDescent="0.2">
      <c r="A4" s="10" t="s">
        <v>61</v>
      </c>
      <c r="B4" s="12">
        <v>1</v>
      </c>
      <c r="D4" s="10" t="s">
        <v>74</v>
      </c>
      <c r="E4" s="11">
        <v>3500</v>
      </c>
    </row>
    <row r="5" spans="1:7" x14ac:dyDescent="0.2">
      <c r="A5" s="10" t="s">
        <v>62</v>
      </c>
      <c r="B5" s="12">
        <v>1</v>
      </c>
      <c r="D5" s="10" t="s">
        <v>75</v>
      </c>
      <c r="E5" s="11">
        <v>3500</v>
      </c>
    </row>
    <row r="6" spans="1:7" x14ac:dyDescent="0.2">
      <c r="A6" s="10" t="s">
        <v>63</v>
      </c>
      <c r="B6" s="12">
        <v>1</v>
      </c>
      <c r="D6" s="10" t="s">
        <v>72</v>
      </c>
      <c r="E6" s="11">
        <v>18000</v>
      </c>
    </row>
    <row r="7" spans="1:7" x14ac:dyDescent="0.2">
      <c r="A7" s="10" t="s">
        <v>64</v>
      </c>
      <c r="B7" s="12">
        <v>2</v>
      </c>
      <c r="D7" s="10" t="s">
        <v>73</v>
      </c>
      <c r="E7" s="11">
        <v>3000</v>
      </c>
    </row>
    <row r="8" spans="1:7" x14ac:dyDescent="0.2">
      <c r="A8" s="10" t="s">
        <v>65</v>
      </c>
      <c r="B8" s="12">
        <v>1</v>
      </c>
      <c r="D8" s="10" t="s">
        <v>76</v>
      </c>
      <c r="E8" s="11">
        <v>6000</v>
      </c>
    </row>
    <row r="9" spans="1:7" x14ac:dyDescent="0.2">
      <c r="A9" s="10" t="s">
        <v>67</v>
      </c>
      <c r="B9" s="12">
        <v>1</v>
      </c>
      <c r="E9" s="17">
        <f>SUM(E4:E8)</f>
        <v>34000</v>
      </c>
    </row>
    <row r="10" spans="1:7" x14ac:dyDescent="0.2">
      <c r="A10" s="10" t="s">
        <v>68</v>
      </c>
      <c r="B10" s="12">
        <v>1</v>
      </c>
    </row>
    <row r="11" spans="1:7" x14ac:dyDescent="0.2">
      <c r="B11" s="12">
        <f>SUM(B2:B10)</f>
        <v>16</v>
      </c>
    </row>
    <row r="12" spans="1:7" x14ac:dyDescent="0.2">
      <c r="B12" s="12">
        <v>60000</v>
      </c>
    </row>
    <row r="13" spans="1:7" x14ac:dyDescent="0.2">
      <c r="B13" s="13">
        <f>B11*B12</f>
        <v>960000</v>
      </c>
    </row>
    <row r="14" spans="1:7" x14ac:dyDescent="0.2">
      <c r="A14" s="10" t="s">
        <v>69</v>
      </c>
      <c r="B14" s="14">
        <v>300000</v>
      </c>
      <c r="E14" s="16">
        <f>G2+B14</f>
        <v>780000</v>
      </c>
    </row>
    <row r="15" spans="1:7" x14ac:dyDescent="0.2">
      <c r="A15" s="10" t="s">
        <v>71</v>
      </c>
      <c r="B15" s="15">
        <f>B13+B14</f>
        <v>1260000</v>
      </c>
      <c r="C15" s="16"/>
      <c r="E15" s="16">
        <f>D18-E14</f>
        <v>1170000</v>
      </c>
    </row>
    <row r="18" spans="1:5" x14ac:dyDescent="0.2">
      <c r="A18" s="10" t="s">
        <v>77</v>
      </c>
      <c r="B18" s="12">
        <v>1</v>
      </c>
      <c r="C18" s="11">
        <v>1950000</v>
      </c>
      <c r="D18" s="11">
        <f>C18</f>
        <v>1950000</v>
      </c>
    </row>
    <row r="19" spans="1:5" x14ac:dyDescent="0.2">
      <c r="A19" s="10" t="s">
        <v>60</v>
      </c>
      <c r="B19" s="12">
        <f>B2+B9+B10</f>
        <v>6</v>
      </c>
      <c r="C19" s="11">
        <v>80000</v>
      </c>
      <c r="D19" s="11">
        <f>B19*C19</f>
        <v>480000</v>
      </c>
    </row>
    <row r="20" spans="1:5" x14ac:dyDescent="0.2">
      <c r="A20" s="10" t="s">
        <v>78</v>
      </c>
      <c r="B20" s="12">
        <v>60</v>
      </c>
      <c r="C20" s="18">
        <f>E9</f>
        <v>34000</v>
      </c>
      <c r="D20" s="11">
        <f>B20*C20</f>
        <v>2040000</v>
      </c>
      <c r="E20" s="18">
        <f>D20*9</f>
        <v>18360000</v>
      </c>
    </row>
    <row r="21" spans="1:5" x14ac:dyDescent="0.2">
      <c r="D21" s="18">
        <f>SUM(D18:D20)</f>
        <v>4470000</v>
      </c>
      <c r="E21" s="18">
        <f>D21*9</f>
        <v>40230000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5"/>
  <sheetViews>
    <sheetView showGridLines="0" tabSelected="1" view="pageLayout" zoomScale="130" zoomScaleNormal="130" zoomScalePageLayoutView="130" workbookViewId="0">
      <selection activeCell="B1" sqref="B1:B15"/>
    </sheetView>
  </sheetViews>
  <sheetFormatPr baseColWidth="10" defaultColWidth="9.1640625" defaultRowHeight="15" x14ac:dyDescent="0.25"/>
  <cols>
    <col min="1" max="1" width="13.83203125" style="95" customWidth="1"/>
    <col min="2" max="2" width="53.33203125" style="95" bestFit="1" customWidth="1"/>
    <col min="3" max="16384" width="9.1640625" style="95"/>
  </cols>
  <sheetData>
    <row r="1" spans="2:2" ht="21" x14ac:dyDescent="0.25">
      <c r="B1" s="94" t="s">
        <v>190</v>
      </c>
    </row>
    <row r="2" spans="2:2" ht="21" x14ac:dyDescent="0.25">
      <c r="B2" s="94"/>
    </row>
    <row r="3" spans="2:2" ht="22" customHeight="1" x14ac:dyDescent="0.25">
      <c r="B3" s="96" t="s">
        <v>189</v>
      </c>
    </row>
    <row r="4" spans="2:2" ht="22" customHeight="1" x14ac:dyDescent="0.25">
      <c r="B4" s="96" t="s">
        <v>177</v>
      </c>
    </row>
    <row r="5" spans="2:2" ht="22" customHeight="1" x14ac:dyDescent="0.25">
      <c r="B5" s="96" t="s">
        <v>178</v>
      </c>
    </row>
    <row r="6" spans="2:2" ht="22" customHeight="1" x14ac:dyDescent="0.25">
      <c r="B6" s="96" t="s">
        <v>179</v>
      </c>
    </row>
    <row r="7" spans="2:2" ht="22" customHeight="1" x14ac:dyDescent="0.25">
      <c r="B7" s="96" t="s">
        <v>180</v>
      </c>
    </row>
    <row r="8" spans="2:2" ht="22" customHeight="1" x14ac:dyDescent="0.25">
      <c r="B8" s="96" t="s">
        <v>181</v>
      </c>
    </row>
    <row r="9" spans="2:2" ht="22" customHeight="1" x14ac:dyDescent="0.25">
      <c r="B9" s="97" t="s">
        <v>182</v>
      </c>
    </row>
    <row r="10" spans="2:2" ht="22" customHeight="1" x14ac:dyDescent="0.25">
      <c r="B10" s="96" t="s">
        <v>183</v>
      </c>
    </row>
    <row r="11" spans="2:2" ht="22" customHeight="1" x14ac:dyDescent="0.25">
      <c r="B11" s="96" t="s">
        <v>184</v>
      </c>
    </row>
    <row r="12" spans="2:2" ht="22" customHeight="1" x14ac:dyDescent="0.25">
      <c r="B12" s="96" t="s">
        <v>185</v>
      </c>
    </row>
    <row r="13" spans="2:2" ht="22" customHeight="1" x14ac:dyDescent="0.25">
      <c r="B13" s="96" t="s">
        <v>186</v>
      </c>
    </row>
    <row r="14" spans="2:2" ht="22" customHeight="1" x14ac:dyDescent="0.25">
      <c r="B14" s="96" t="s">
        <v>187</v>
      </c>
    </row>
    <row r="15" spans="2:2" ht="22" customHeight="1" x14ac:dyDescent="0.25">
      <c r="B15" s="96" t="s">
        <v>188</v>
      </c>
    </row>
  </sheetData>
  <phoneticPr fontId="20" type="noConversion"/>
  <printOptions horizontalCentered="1" verticalCentered="1"/>
  <pageMargins left="0.75" right="0.75" top="1" bottom="1" header="0.5" footer="0.5"/>
  <pageSetup orientation="portrait" horizontalDpi="200" verticalDpi="2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1" sqref="C1:C15"/>
    </sheetView>
  </sheetViews>
  <sheetFormatPr baseColWidth="10" defaultRowHeight="13" x14ac:dyDescent="0.15"/>
  <cols>
    <col min="1" max="1" width="36.33203125" style="2" bestFit="1" customWidth="1"/>
    <col min="2" max="2" width="29.5" style="2" bestFit="1" customWidth="1"/>
    <col min="3" max="3" width="20.83203125" style="2" bestFit="1" customWidth="1"/>
    <col min="4" max="256" width="10.83203125" style="2"/>
    <col min="257" max="257" width="72.5" style="2" bestFit="1" customWidth="1"/>
    <col min="258" max="512" width="10.83203125" style="2"/>
    <col min="513" max="513" width="72.5" style="2" bestFit="1" customWidth="1"/>
    <col min="514" max="768" width="10.83203125" style="2"/>
    <col min="769" max="769" width="72.5" style="2" bestFit="1" customWidth="1"/>
    <col min="770" max="1024" width="10.83203125" style="2"/>
    <col min="1025" max="1025" width="72.5" style="2" bestFit="1" customWidth="1"/>
    <col min="1026" max="1280" width="10.83203125" style="2"/>
    <col min="1281" max="1281" width="72.5" style="2" bestFit="1" customWidth="1"/>
    <col min="1282" max="1536" width="10.83203125" style="2"/>
    <col min="1537" max="1537" width="72.5" style="2" bestFit="1" customWidth="1"/>
    <col min="1538" max="1792" width="10.83203125" style="2"/>
    <col min="1793" max="1793" width="72.5" style="2" bestFit="1" customWidth="1"/>
    <col min="1794" max="2048" width="10.83203125" style="2"/>
    <col min="2049" max="2049" width="72.5" style="2" bestFit="1" customWidth="1"/>
    <col min="2050" max="2304" width="10.83203125" style="2"/>
    <col min="2305" max="2305" width="72.5" style="2" bestFit="1" customWidth="1"/>
    <col min="2306" max="2560" width="10.83203125" style="2"/>
    <col min="2561" max="2561" width="72.5" style="2" bestFit="1" customWidth="1"/>
    <col min="2562" max="2816" width="10.83203125" style="2"/>
    <col min="2817" max="2817" width="72.5" style="2" bestFit="1" customWidth="1"/>
    <col min="2818" max="3072" width="10.83203125" style="2"/>
    <col min="3073" max="3073" width="72.5" style="2" bestFit="1" customWidth="1"/>
    <col min="3074" max="3328" width="10.83203125" style="2"/>
    <col min="3329" max="3329" width="72.5" style="2" bestFit="1" customWidth="1"/>
    <col min="3330" max="3584" width="10.83203125" style="2"/>
    <col min="3585" max="3585" width="72.5" style="2" bestFit="1" customWidth="1"/>
    <col min="3586" max="3840" width="10.83203125" style="2"/>
    <col min="3841" max="3841" width="72.5" style="2" bestFit="1" customWidth="1"/>
    <col min="3842" max="4096" width="10.83203125" style="2"/>
    <col min="4097" max="4097" width="72.5" style="2" bestFit="1" customWidth="1"/>
    <col min="4098" max="4352" width="10.83203125" style="2"/>
    <col min="4353" max="4353" width="72.5" style="2" bestFit="1" customWidth="1"/>
    <col min="4354" max="4608" width="10.83203125" style="2"/>
    <col min="4609" max="4609" width="72.5" style="2" bestFit="1" customWidth="1"/>
    <col min="4610" max="4864" width="10.83203125" style="2"/>
    <col min="4865" max="4865" width="72.5" style="2" bestFit="1" customWidth="1"/>
    <col min="4866" max="5120" width="10.83203125" style="2"/>
    <col min="5121" max="5121" width="72.5" style="2" bestFit="1" customWidth="1"/>
    <col min="5122" max="5376" width="10.83203125" style="2"/>
    <col min="5377" max="5377" width="72.5" style="2" bestFit="1" customWidth="1"/>
    <col min="5378" max="5632" width="10.83203125" style="2"/>
    <col min="5633" max="5633" width="72.5" style="2" bestFit="1" customWidth="1"/>
    <col min="5634" max="5888" width="10.83203125" style="2"/>
    <col min="5889" max="5889" width="72.5" style="2" bestFit="1" customWidth="1"/>
    <col min="5890" max="6144" width="10.83203125" style="2"/>
    <col min="6145" max="6145" width="72.5" style="2" bestFit="1" customWidth="1"/>
    <col min="6146" max="6400" width="10.83203125" style="2"/>
    <col min="6401" max="6401" width="72.5" style="2" bestFit="1" customWidth="1"/>
    <col min="6402" max="6656" width="10.83203125" style="2"/>
    <col min="6657" max="6657" width="72.5" style="2" bestFit="1" customWidth="1"/>
    <col min="6658" max="6912" width="10.83203125" style="2"/>
    <col min="6913" max="6913" width="72.5" style="2" bestFit="1" customWidth="1"/>
    <col min="6914" max="7168" width="10.83203125" style="2"/>
    <col min="7169" max="7169" width="72.5" style="2" bestFit="1" customWidth="1"/>
    <col min="7170" max="7424" width="10.83203125" style="2"/>
    <col min="7425" max="7425" width="72.5" style="2" bestFit="1" customWidth="1"/>
    <col min="7426" max="7680" width="10.83203125" style="2"/>
    <col min="7681" max="7681" width="72.5" style="2" bestFit="1" customWidth="1"/>
    <col min="7682" max="7936" width="10.83203125" style="2"/>
    <col min="7937" max="7937" width="72.5" style="2" bestFit="1" customWidth="1"/>
    <col min="7938" max="8192" width="10.83203125" style="2"/>
    <col min="8193" max="8193" width="72.5" style="2" bestFit="1" customWidth="1"/>
    <col min="8194" max="8448" width="10.83203125" style="2"/>
    <col min="8449" max="8449" width="72.5" style="2" bestFit="1" customWidth="1"/>
    <col min="8450" max="8704" width="10.83203125" style="2"/>
    <col min="8705" max="8705" width="72.5" style="2" bestFit="1" customWidth="1"/>
    <col min="8706" max="8960" width="10.83203125" style="2"/>
    <col min="8961" max="8961" width="72.5" style="2" bestFit="1" customWidth="1"/>
    <col min="8962" max="9216" width="10.83203125" style="2"/>
    <col min="9217" max="9217" width="72.5" style="2" bestFit="1" customWidth="1"/>
    <col min="9218" max="9472" width="10.83203125" style="2"/>
    <col min="9473" max="9473" width="72.5" style="2" bestFit="1" customWidth="1"/>
    <col min="9474" max="9728" width="10.83203125" style="2"/>
    <col min="9729" max="9729" width="72.5" style="2" bestFit="1" customWidth="1"/>
    <col min="9730" max="9984" width="10.83203125" style="2"/>
    <col min="9985" max="9985" width="72.5" style="2" bestFit="1" customWidth="1"/>
    <col min="9986" max="10240" width="10.83203125" style="2"/>
    <col min="10241" max="10241" width="72.5" style="2" bestFit="1" customWidth="1"/>
    <col min="10242" max="10496" width="10.83203125" style="2"/>
    <col min="10497" max="10497" width="72.5" style="2" bestFit="1" customWidth="1"/>
    <col min="10498" max="10752" width="10.83203125" style="2"/>
    <col min="10753" max="10753" width="72.5" style="2" bestFit="1" customWidth="1"/>
    <col min="10754" max="11008" width="10.83203125" style="2"/>
    <col min="11009" max="11009" width="72.5" style="2" bestFit="1" customWidth="1"/>
    <col min="11010" max="11264" width="10.83203125" style="2"/>
    <col min="11265" max="11265" width="72.5" style="2" bestFit="1" customWidth="1"/>
    <col min="11266" max="11520" width="10.83203125" style="2"/>
    <col min="11521" max="11521" width="72.5" style="2" bestFit="1" customWidth="1"/>
    <col min="11522" max="11776" width="10.83203125" style="2"/>
    <col min="11777" max="11777" width="72.5" style="2" bestFit="1" customWidth="1"/>
    <col min="11778" max="12032" width="10.83203125" style="2"/>
    <col min="12033" max="12033" width="72.5" style="2" bestFit="1" customWidth="1"/>
    <col min="12034" max="12288" width="10.83203125" style="2"/>
    <col min="12289" max="12289" width="72.5" style="2" bestFit="1" customWidth="1"/>
    <col min="12290" max="12544" width="10.83203125" style="2"/>
    <col min="12545" max="12545" width="72.5" style="2" bestFit="1" customWidth="1"/>
    <col min="12546" max="12800" width="10.83203125" style="2"/>
    <col min="12801" max="12801" width="72.5" style="2" bestFit="1" customWidth="1"/>
    <col min="12802" max="13056" width="10.83203125" style="2"/>
    <col min="13057" max="13057" width="72.5" style="2" bestFit="1" customWidth="1"/>
    <col min="13058" max="13312" width="10.83203125" style="2"/>
    <col min="13313" max="13313" width="72.5" style="2" bestFit="1" customWidth="1"/>
    <col min="13314" max="13568" width="10.83203125" style="2"/>
    <col min="13569" max="13569" width="72.5" style="2" bestFit="1" customWidth="1"/>
    <col min="13570" max="13824" width="10.83203125" style="2"/>
    <col min="13825" max="13825" width="72.5" style="2" bestFit="1" customWidth="1"/>
    <col min="13826" max="14080" width="10.83203125" style="2"/>
    <col min="14081" max="14081" width="72.5" style="2" bestFit="1" customWidth="1"/>
    <col min="14082" max="14336" width="10.83203125" style="2"/>
    <col min="14337" max="14337" width="72.5" style="2" bestFit="1" customWidth="1"/>
    <col min="14338" max="14592" width="10.83203125" style="2"/>
    <col min="14593" max="14593" width="72.5" style="2" bestFit="1" customWidth="1"/>
    <col min="14594" max="14848" width="10.83203125" style="2"/>
    <col min="14849" max="14849" width="72.5" style="2" bestFit="1" customWidth="1"/>
    <col min="14850" max="15104" width="10.83203125" style="2"/>
    <col min="15105" max="15105" width="72.5" style="2" bestFit="1" customWidth="1"/>
    <col min="15106" max="15360" width="10.83203125" style="2"/>
    <col min="15361" max="15361" width="72.5" style="2" bestFit="1" customWidth="1"/>
    <col min="15362" max="15616" width="10.83203125" style="2"/>
    <col min="15617" max="15617" width="72.5" style="2" bestFit="1" customWidth="1"/>
    <col min="15618" max="15872" width="10.83203125" style="2"/>
    <col min="15873" max="15873" width="72.5" style="2" bestFit="1" customWidth="1"/>
    <col min="15874" max="16128" width="10.83203125" style="2"/>
    <col min="16129" max="16129" width="72.5" style="2" bestFit="1" customWidth="1"/>
    <col min="16130" max="16384" width="10.83203125" style="2"/>
  </cols>
  <sheetData>
    <row r="1" spans="1:3" ht="18" x14ac:dyDescent="0.15">
      <c r="A1" s="1" t="s">
        <v>0</v>
      </c>
      <c r="B1" s="1" t="s">
        <v>18</v>
      </c>
      <c r="C1" s="1" t="s">
        <v>30</v>
      </c>
    </row>
    <row r="2" spans="1:3" ht="18" x14ac:dyDescent="0.15">
      <c r="A2" s="1"/>
      <c r="B2" s="1"/>
      <c r="C2" s="1"/>
    </row>
    <row r="3" spans="1:3" ht="18" x14ac:dyDescent="0.15">
      <c r="A3" s="1" t="s">
        <v>1</v>
      </c>
      <c r="B3" s="1" t="s">
        <v>1</v>
      </c>
      <c r="C3" s="1" t="s">
        <v>1</v>
      </c>
    </row>
    <row r="4" spans="1:3" ht="18" x14ac:dyDescent="0.15">
      <c r="A4" s="3"/>
      <c r="B4" s="3"/>
      <c r="C4" s="3"/>
    </row>
    <row r="5" spans="1:3" ht="16" x14ac:dyDescent="0.15">
      <c r="A5" s="4" t="s">
        <v>2</v>
      </c>
      <c r="B5" s="4" t="s">
        <v>19</v>
      </c>
      <c r="C5" s="4" t="s">
        <v>31</v>
      </c>
    </row>
    <row r="6" spans="1:3" ht="18" x14ac:dyDescent="0.15">
      <c r="A6" s="3"/>
      <c r="B6" s="3"/>
      <c r="C6" s="3"/>
    </row>
    <row r="7" spans="1:3" ht="18" x14ac:dyDescent="0.15">
      <c r="A7" s="1" t="s">
        <v>3</v>
      </c>
      <c r="B7" s="1" t="s">
        <v>3</v>
      </c>
      <c r="C7" s="1" t="s">
        <v>3</v>
      </c>
    </row>
    <row r="8" spans="1:3" ht="18" x14ac:dyDescent="0.15">
      <c r="A8" s="3"/>
      <c r="B8" s="3"/>
      <c r="C8" s="3"/>
    </row>
    <row r="9" spans="1:3" ht="16" x14ac:dyDescent="0.15">
      <c r="A9" s="4" t="s">
        <v>4</v>
      </c>
      <c r="B9" s="4" t="s">
        <v>20</v>
      </c>
      <c r="C9" s="4" t="s">
        <v>32</v>
      </c>
    </row>
    <row r="10" spans="1:3" ht="16" x14ac:dyDescent="0.15">
      <c r="A10" s="4" t="s">
        <v>5</v>
      </c>
      <c r="B10" s="4" t="s">
        <v>21</v>
      </c>
      <c r="C10" s="4" t="s">
        <v>33</v>
      </c>
    </row>
    <row r="11" spans="1:3" ht="16" x14ac:dyDescent="0.15">
      <c r="A11" s="4" t="s">
        <v>6</v>
      </c>
      <c r="B11" s="4" t="s">
        <v>22</v>
      </c>
      <c r="C11" s="4" t="s">
        <v>34</v>
      </c>
    </row>
    <row r="12" spans="1:3" ht="16" x14ac:dyDescent="0.15">
      <c r="A12" s="4"/>
      <c r="B12" s="4"/>
      <c r="C12" s="4"/>
    </row>
    <row r="13" spans="1:3" ht="18" x14ac:dyDescent="0.15">
      <c r="A13" s="1" t="s">
        <v>7</v>
      </c>
      <c r="B13" s="1" t="s">
        <v>7</v>
      </c>
      <c r="C13" s="1" t="s">
        <v>7</v>
      </c>
    </row>
    <row r="14" spans="1:3" ht="18" x14ac:dyDescent="0.15">
      <c r="A14" s="1"/>
      <c r="B14" s="1"/>
      <c r="C14" s="1"/>
    </row>
    <row r="15" spans="1:3" ht="16" x14ac:dyDescent="0.15">
      <c r="A15" s="5" t="s">
        <v>8</v>
      </c>
      <c r="B15" s="5" t="s">
        <v>23</v>
      </c>
      <c r="C15" s="5" t="s">
        <v>35</v>
      </c>
    </row>
    <row r="17" spans="1:2" ht="18" x14ac:dyDescent="0.15">
      <c r="A17" s="1" t="s">
        <v>9</v>
      </c>
      <c r="B17" s="1" t="s">
        <v>24</v>
      </c>
    </row>
    <row r="18" spans="1:2" ht="18" x14ac:dyDescent="0.15">
      <c r="A18" s="1"/>
      <c r="B18" s="1"/>
    </row>
    <row r="19" spans="1:2" ht="18" x14ac:dyDescent="0.15">
      <c r="A19" s="1" t="s">
        <v>10</v>
      </c>
      <c r="B19" s="1" t="s">
        <v>10</v>
      </c>
    </row>
    <row r="20" spans="1:2" ht="16" x14ac:dyDescent="0.15">
      <c r="A20" s="4"/>
      <c r="B20" s="4"/>
    </row>
    <row r="21" spans="1:2" ht="16" x14ac:dyDescent="0.15">
      <c r="A21" s="4" t="s">
        <v>11</v>
      </c>
      <c r="B21" s="4" t="s">
        <v>25</v>
      </c>
    </row>
    <row r="22" spans="1:2" x14ac:dyDescent="0.15">
      <c r="A22" s="6"/>
      <c r="B22" s="6"/>
    </row>
    <row r="23" spans="1:2" x14ac:dyDescent="0.15">
      <c r="A23" s="6"/>
      <c r="B23" s="6"/>
    </row>
    <row r="24" spans="1:2" ht="18" x14ac:dyDescent="0.15">
      <c r="A24" s="7" t="s">
        <v>12</v>
      </c>
      <c r="B24" s="7" t="s">
        <v>12</v>
      </c>
    </row>
    <row r="25" spans="1:2" ht="18" x14ac:dyDescent="0.15">
      <c r="A25" s="7"/>
      <c r="B25" s="7"/>
    </row>
    <row r="26" spans="1:2" ht="16" x14ac:dyDescent="0.15">
      <c r="A26" s="4" t="s">
        <v>13</v>
      </c>
      <c r="B26" s="4" t="s">
        <v>26</v>
      </c>
    </row>
    <row r="27" spans="1:2" ht="16" x14ac:dyDescent="0.15">
      <c r="A27" s="4" t="s">
        <v>14</v>
      </c>
      <c r="B27" s="4" t="s">
        <v>27</v>
      </c>
    </row>
    <row r="28" spans="1:2" ht="16" x14ac:dyDescent="0.15">
      <c r="A28" s="4" t="s">
        <v>15</v>
      </c>
      <c r="B28" s="4" t="s">
        <v>28</v>
      </c>
    </row>
    <row r="29" spans="1:2" ht="18" x14ac:dyDescent="0.15">
      <c r="A29" s="8"/>
      <c r="B29" s="8"/>
    </row>
    <row r="30" spans="1:2" ht="18" x14ac:dyDescent="0.15">
      <c r="A30" s="7" t="s">
        <v>16</v>
      </c>
      <c r="B30" s="7" t="s">
        <v>16</v>
      </c>
    </row>
    <row r="31" spans="1:2" ht="16" x14ac:dyDescent="0.15">
      <c r="A31" s="4" t="s">
        <v>17</v>
      </c>
      <c r="B31" s="4" t="s">
        <v>29</v>
      </c>
    </row>
    <row r="32" spans="1:2" ht="18" x14ac:dyDescent="0.15">
      <c r="A32" s="9"/>
    </row>
    <row r="33" spans="1:1" ht="18" x14ac:dyDescent="0.15">
      <c r="A3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workbookViewId="0">
      <selection activeCell="B15" sqref="B15"/>
    </sheetView>
  </sheetViews>
  <sheetFormatPr baseColWidth="10" defaultRowHeight="16" x14ac:dyDescent="0.2"/>
  <cols>
    <col min="1" max="1" width="13.83203125" style="22" bestFit="1" customWidth="1"/>
    <col min="2" max="2" width="28.33203125" style="22" bestFit="1" customWidth="1"/>
    <col min="3" max="3" width="22.1640625" style="22" bestFit="1" customWidth="1"/>
    <col min="4" max="4" width="31" style="22" bestFit="1" customWidth="1"/>
    <col min="5" max="5" width="38.83203125" style="22" bestFit="1" customWidth="1"/>
    <col min="6" max="6" width="18.83203125" style="22" bestFit="1" customWidth="1"/>
    <col min="7" max="7" width="39" style="22" bestFit="1" customWidth="1"/>
    <col min="8" max="8" width="32.1640625" style="22" bestFit="1" customWidth="1"/>
    <col min="9" max="9" width="23" style="22" bestFit="1" customWidth="1"/>
    <col min="10" max="10" width="20.33203125" style="22" bestFit="1" customWidth="1"/>
    <col min="11" max="11" width="24.33203125" style="22" bestFit="1" customWidth="1"/>
    <col min="12" max="12" width="24" style="22" bestFit="1" customWidth="1"/>
    <col min="13" max="16384" width="10.83203125" style="22"/>
  </cols>
  <sheetData>
    <row r="1" spans="1:12" ht="17" thickBot="1" x14ac:dyDescent="0.25">
      <c r="B1" s="19">
        <v>1</v>
      </c>
      <c r="C1" s="20">
        <v>2</v>
      </c>
      <c r="D1" s="20">
        <v>3</v>
      </c>
      <c r="E1" s="20">
        <v>4</v>
      </c>
      <c r="F1" s="21">
        <v>5</v>
      </c>
      <c r="G1" s="21">
        <v>6</v>
      </c>
      <c r="H1" s="21">
        <v>7</v>
      </c>
      <c r="I1" s="21">
        <v>8</v>
      </c>
      <c r="J1" s="21">
        <v>9</v>
      </c>
      <c r="K1" s="21">
        <v>10</v>
      </c>
      <c r="L1" s="21">
        <v>11</v>
      </c>
    </row>
    <row r="2" spans="1:12" s="25" customFormat="1" x14ac:dyDescent="0.2">
      <c r="A2" s="23" t="s">
        <v>1</v>
      </c>
      <c r="B2" s="24" t="s">
        <v>97</v>
      </c>
      <c r="C2" s="24" t="s">
        <v>37</v>
      </c>
      <c r="D2" s="24" t="s">
        <v>45</v>
      </c>
      <c r="E2" s="24" t="s">
        <v>55</v>
      </c>
      <c r="F2" s="24" t="s">
        <v>42</v>
      </c>
      <c r="G2" s="24" t="s">
        <v>49</v>
      </c>
      <c r="H2" s="24" t="s">
        <v>92</v>
      </c>
      <c r="I2" s="24" t="s">
        <v>86</v>
      </c>
      <c r="J2" s="24" t="s">
        <v>45</v>
      </c>
      <c r="K2" s="24" t="s">
        <v>101</v>
      </c>
      <c r="L2" s="24" t="s">
        <v>106</v>
      </c>
    </row>
    <row r="3" spans="1:12" x14ac:dyDescent="0.2">
      <c r="B3" s="26"/>
      <c r="C3" s="27"/>
      <c r="D3" s="27"/>
      <c r="E3" s="27"/>
      <c r="F3" s="26"/>
      <c r="G3" s="26"/>
      <c r="H3" s="26"/>
      <c r="I3" s="26"/>
      <c r="J3" s="26"/>
      <c r="K3" s="26"/>
      <c r="L3" s="26"/>
    </row>
    <row r="4" spans="1:12" x14ac:dyDescent="0.2">
      <c r="A4" s="28" t="s">
        <v>3</v>
      </c>
      <c r="B4" s="29" t="s">
        <v>79</v>
      </c>
      <c r="C4" s="30" t="s">
        <v>38</v>
      </c>
      <c r="D4" s="30" t="s">
        <v>46</v>
      </c>
      <c r="E4" s="30" t="s">
        <v>52</v>
      </c>
      <c r="F4" s="30" t="s">
        <v>83</v>
      </c>
      <c r="G4" s="30" t="s">
        <v>50</v>
      </c>
      <c r="H4" s="30" t="s">
        <v>56</v>
      </c>
      <c r="I4" s="30" t="s">
        <v>84</v>
      </c>
      <c r="J4" s="30" t="s">
        <v>89</v>
      </c>
      <c r="K4" s="30" t="s">
        <v>99</v>
      </c>
      <c r="L4" s="30" t="s">
        <v>103</v>
      </c>
    </row>
    <row r="5" spans="1:12" x14ac:dyDescent="0.2">
      <c r="A5" s="31"/>
      <c r="B5" s="32" t="s">
        <v>80</v>
      </c>
      <c r="C5" s="27" t="s">
        <v>39</v>
      </c>
      <c r="D5" s="27" t="s">
        <v>47</v>
      </c>
      <c r="E5" s="27" t="s">
        <v>53</v>
      </c>
      <c r="F5" s="27" t="s">
        <v>43</v>
      </c>
      <c r="G5" s="27" t="s">
        <v>51</v>
      </c>
      <c r="H5" s="27" t="s">
        <v>57</v>
      </c>
      <c r="I5" s="27" t="s">
        <v>85</v>
      </c>
      <c r="J5" s="27" t="s">
        <v>90</v>
      </c>
      <c r="K5" s="27" t="s">
        <v>100</v>
      </c>
      <c r="L5" s="27" t="s">
        <v>104</v>
      </c>
    </row>
    <row r="6" spans="1:12" x14ac:dyDescent="0.2">
      <c r="A6" s="31"/>
      <c r="B6" s="33" t="s">
        <v>81</v>
      </c>
      <c r="C6" s="27" t="s">
        <v>40</v>
      </c>
      <c r="D6" s="27" t="s">
        <v>93</v>
      </c>
      <c r="E6" s="27" t="s">
        <v>94</v>
      </c>
      <c r="F6" s="27" t="s">
        <v>95</v>
      </c>
      <c r="G6" s="27" t="s">
        <v>40</v>
      </c>
      <c r="H6" s="27" t="s">
        <v>58</v>
      </c>
      <c r="I6" s="27"/>
      <c r="J6" s="27" t="s">
        <v>91</v>
      </c>
      <c r="K6" s="27" t="s">
        <v>102</v>
      </c>
      <c r="L6" s="27" t="s">
        <v>105</v>
      </c>
    </row>
    <row r="7" spans="1:12" x14ac:dyDescent="0.2">
      <c r="A7" s="31"/>
      <c r="B7" s="34" t="s">
        <v>82</v>
      </c>
      <c r="C7" s="27"/>
      <c r="D7" s="27"/>
      <c r="E7" s="27"/>
      <c r="G7" s="26"/>
      <c r="H7" s="27"/>
      <c r="I7" s="27"/>
      <c r="J7" s="27"/>
      <c r="K7" s="27"/>
      <c r="L7" s="27"/>
    </row>
    <row r="8" spans="1:12" x14ac:dyDescent="0.2">
      <c r="A8" s="35"/>
      <c r="B8" s="36" t="s">
        <v>98</v>
      </c>
      <c r="C8" s="37"/>
      <c r="D8" s="36"/>
      <c r="E8" s="36"/>
      <c r="F8" s="36"/>
      <c r="G8" s="37"/>
      <c r="H8" s="37"/>
      <c r="I8" s="37"/>
      <c r="J8" s="37"/>
      <c r="K8" s="37"/>
      <c r="L8" s="37"/>
    </row>
    <row r="9" spans="1:12" x14ac:dyDescent="0.2">
      <c r="B9" s="27"/>
      <c r="C9" s="26"/>
      <c r="D9" s="27"/>
      <c r="E9" s="27"/>
      <c r="F9" s="27"/>
      <c r="G9" s="26"/>
      <c r="H9" s="26"/>
      <c r="I9" s="26"/>
      <c r="J9" s="26"/>
      <c r="K9" s="26"/>
      <c r="L9" s="26"/>
    </row>
    <row r="10" spans="1:12" s="41" customFormat="1" ht="17" thickBot="1" x14ac:dyDescent="0.25">
      <c r="A10" s="38" t="s">
        <v>7</v>
      </c>
      <c r="B10" s="39" t="s">
        <v>36</v>
      </c>
      <c r="C10" s="40" t="s">
        <v>41</v>
      </c>
      <c r="D10" s="40" t="s">
        <v>48</v>
      </c>
      <c r="E10" s="40" t="s">
        <v>54</v>
      </c>
      <c r="F10" s="40" t="s">
        <v>44</v>
      </c>
      <c r="G10" s="40" t="s">
        <v>96</v>
      </c>
      <c r="H10" s="40" t="s">
        <v>59</v>
      </c>
      <c r="I10" s="40" t="s">
        <v>87</v>
      </c>
      <c r="J10" s="40" t="s">
        <v>88</v>
      </c>
      <c r="K10" s="40" t="s">
        <v>107</v>
      </c>
      <c r="L10" s="40" t="s">
        <v>108</v>
      </c>
    </row>
    <row r="11" spans="1:12" x14ac:dyDescent="0.2">
      <c r="B11" s="42"/>
      <c r="C11" s="43"/>
      <c r="D11" s="43"/>
      <c r="E11" s="43"/>
    </row>
    <row r="12" spans="1:12" x14ac:dyDescent="0.2">
      <c r="B12" s="42" t="s">
        <v>109</v>
      </c>
      <c r="C12" s="43"/>
      <c r="D12" s="43"/>
      <c r="E12" s="43"/>
    </row>
    <row r="13" spans="1:12" x14ac:dyDescent="0.2">
      <c r="B13" s="22" t="s">
        <v>110</v>
      </c>
    </row>
    <row r="14" spans="1:12" x14ac:dyDescent="0.2">
      <c r="B14" s="22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opciones almuerzo</vt:lpstr>
      <vt:lpstr>CalebSept2016</vt:lpstr>
      <vt:lpstr>resumen</vt:lpstr>
      <vt:lpstr>Refrigerios Menos de 1000 Pax</vt:lpstr>
      <vt:lpstr>Dia 1 - 2</vt:lpstr>
      <vt:lpstr>menu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2016-08-29T00:15:13Z</dcterms:created>
  <dcterms:modified xsi:type="dcterms:W3CDTF">2016-08-29T18:47:09Z</dcterms:modified>
</cp:coreProperties>
</file>