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AHIA\OneDrive\MILENA 2016\COTIZACIONES\EVENTOS COTIZADOS\Celebraciones-Prom-Cumpleaños-Almuerzo-Grado\Cotizaciones\2016\12. Noviembre\"/>
    </mc:Choice>
  </mc:AlternateContent>
  <bookViews>
    <workbookView xWindow="-270" yWindow="-105" windowWidth="10620" windowHeight="9915"/>
  </bookViews>
  <sheets>
    <sheet name="FORMATO UNICO" sheetId="5" r:id="rId1"/>
  </sheets>
  <externalReferences>
    <externalReference r:id="rId2"/>
    <externalReference r:id="rId3"/>
  </externalReferences>
  <definedNames>
    <definedName name="_xlnm.Print_Area" localSheetId="0">'FORMATO UNICO'!$B$2:$I$39</definedName>
    <definedName name="Contactos">[1]Patty!$B$1:$R$81</definedName>
  </definedNames>
  <calcPr calcId="171027"/>
</workbook>
</file>

<file path=xl/calcChain.xml><?xml version="1.0" encoding="utf-8"?>
<calcChain xmlns="http://schemas.openxmlformats.org/spreadsheetml/2006/main">
  <c r="I36" i="5" l="1"/>
  <c r="I31" i="5"/>
  <c r="I28" i="5"/>
  <c r="G19" i="5"/>
  <c r="G18" i="5"/>
  <c r="G14" i="5" l="1"/>
  <c r="I14" i="5"/>
  <c r="G11" i="5"/>
  <c r="I27" i="5" l="1"/>
  <c r="I18" i="5" l="1"/>
  <c r="G13" i="5" l="1"/>
  <c r="I7" i="5" l="1"/>
  <c r="I13" i="5" l="1"/>
  <c r="I22" i="5" l="1"/>
  <c r="G20" i="5"/>
  <c r="I20" i="5" s="1"/>
  <c r="G12" i="5"/>
  <c r="I37" i="5" l="1"/>
  <c r="I38" i="5" s="1"/>
  <c r="I12" i="5"/>
  <c r="B3" i="5"/>
  <c r="B59" i="5"/>
  <c r="I58" i="5"/>
  <c r="E58" i="5"/>
  <c r="B58" i="5"/>
  <c r="I57" i="5"/>
  <c r="E57" i="5"/>
  <c r="B57" i="5"/>
  <c r="I56" i="5"/>
  <c r="E56" i="5"/>
  <c r="B56" i="5"/>
  <c r="I55" i="5"/>
  <c r="E55" i="5"/>
  <c r="B55" i="5"/>
  <c r="I54" i="5"/>
  <c r="E54" i="5"/>
  <c r="B54" i="5"/>
  <c r="I53" i="5"/>
  <c r="E53" i="5"/>
  <c r="B53" i="5"/>
  <c r="I52" i="5"/>
  <c r="E52" i="5"/>
  <c r="B52" i="5"/>
  <c r="I51" i="5"/>
  <c r="E51" i="5"/>
  <c r="B51" i="5"/>
  <c r="I50" i="5"/>
  <c r="E50" i="5"/>
  <c r="B50" i="5"/>
  <c r="I49" i="5"/>
  <c r="E49" i="5"/>
  <c r="B49" i="5"/>
  <c r="I48" i="5"/>
  <c r="E48" i="5"/>
  <c r="B48" i="5"/>
  <c r="I47" i="5"/>
  <c r="E47" i="5"/>
  <c r="B47" i="5"/>
  <c r="I46" i="5"/>
  <c r="E46" i="5"/>
  <c r="B46" i="5"/>
  <c r="I45" i="5"/>
  <c r="E45" i="5"/>
  <c r="B45" i="5"/>
  <c r="I44" i="5"/>
  <c r="E44" i="5"/>
  <c r="B44" i="5"/>
  <c r="I43" i="5"/>
  <c r="E43" i="5"/>
  <c r="B43" i="5"/>
  <c r="I42" i="5"/>
  <c r="E42" i="5"/>
  <c r="B42" i="5"/>
  <c r="I41" i="5"/>
  <c r="E41" i="5"/>
  <c r="B41" i="5"/>
  <c r="I40" i="5"/>
  <c r="E40" i="5"/>
  <c r="B40" i="5"/>
  <c r="E39" i="5"/>
  <c r="B39" i="5"/>
  <c r="E38" i="5"/>
  <c r="B38" i="5"/>
  <c r="E37" i="5"/>
  <c r="B37" i="5"/>
  <c r="E36" i="5"/>
  <c r="B36" i="5"/>
  <c r="E35" i="5"/>
  <c r="B35" i="5"/>
  <c r="I4" i="5"/>
  <c r="I39" i="5" l="1"/>
  <c r="I23" i="5"/>
  <c r="I32" i="5" s="1"/>
  <c r="I33" i="5" l="1"/>
  <c r="I34" i="5" s="1"/>
</calcChain>
</file>

<file path=xl/sharedStrings.xml><?xml version="1.0" encoding="utf-8"?>
<sst xmlns="http://schemas.openxmlformats.org/spreadsheetml/2006/main" count="45" uniqueCount="35">
  <si>
    <t xml:space="preserve">PRECIO </t>
  </si>
  <si>
    <t>CANT</t>
  </si>
  <si>
    <t>BEBIDAS FUERTES</t>
  </si>
  <si>
    <t>Costo adicional, depende de la selección final</t>
  </si>
  <si>
    <t xml:space="preserve">TOTAL </t>
  </si>
  <si>
    <t>NUESTROS PRECIOS NO INCLUYEN IVA Y SON VALIDOS POR 60 DIAS</t>
  </si>
  <si>
    <t>VALOR</t>
  </si>
  <si>
    <t>de:</t>
  </si>
  <si>
    <t>a:</t>
  </si>
  <si>
    <t>CANT.</t>
  </si>
  <si>
    <t>-</t>
  </si>
  <si>
    <t>PRECIO</t>
  </si>
  <si>
    <t>MESEROS -BARMAN</t>
  </si>
  <si>
    <t>Incluye:  Salón, Mesas, Sillas, Logística, Calefacción.</t>
  </si>
  <si>
    <t>SUBTOTAL</t>
  </si>
  <si>
    <t>IVA 16%</t>
  </si>
  <si>
    <t>TOTAL EVENTO</t>
  </si>
  <si>
    <t xml:space="preserve">Modulo Tarima 1,20 A x 2,40 L x 0,60 H mts </t>
  </si>
  <si>
    <t>Comida Musicos</t>
  </si>
  <si>
    <t>PENDIENTE</t>
  </si>
  <si>
    <r>
      <t xml:space="preserve">COCTEL DE BIENVENIDA </t>
    </r>
    <r>
      <rPr>
        <sz val="9"/>
        <rFont val="Eras Medium ITC"/>
        <family val="2"/>
      </rPr>
      <t>(Mojito o Caipirihna)</t>
    </r>
  </si>
  <si>
    <r>
      <t xml:space="preserve">DE LLEGADA: </t>
    </r>
    <r>
      <rPr>
        <sz val="9"/>
        <rFont val="Eras Medium ITC"/>
        <family val="2"/>
      </rPr>
      <t>(Empanaditas Gourmet (2 unds))</t>
    </r>
  </si>
  <si>
    <r>
      <t>BEBIDAS ILIMITADAS:</t>
    </r>
    <r>
      <rPr>
        <sz val="11"/>
        <rFont val="Eras Medium ITC"/>
        <family val="2"/>
      </rPr>
      <t xml:space="preserve">Agua Hielo Gaseosa </t>
    </r>
  </si>
  <si>
    <r>
      <t xml:space="preserve">COSTOS LENCERIA Y MENAJE </t>
    </r>
    <r>
      <rPr>
        <sz val="8"/>
        <rFont val="Eras Medium ITC"/>
        <family val="2"/>
      </rPr>
      <t>(Mantel Blanco, Camino y Servilleta de Color)</t>
    </r>
  </si>
  <si>
    <r>
      <t xml:space="preserve">ADICIONALES </t>
    </r>
    <r>
      <rPr>
        <sz val="8"/>
        <color indexed="8"/>
        <rFont val="Eras Medium ITC"/>
        <family val="2"/>
      </rPr>
      <t>(Seleccionar)</t>
    </r>
  </si>
  <si>
    <r>
      <t>Champaña de Baron de Rothberg x 10 Copas</t>
    </r>
    <r>
      <rPr>
        <sz val="10"/>
        <rFont val="Eras Medium ITC"/>
        <family val="2"/>
      </rPr>
      <t xml:space="preserve"> </t>
    </r>
  </si>
  <si>
    <r>
      <rPr>
        <b/>
        <sz val="11"/>
        <rFont val="Eras Medium ITC"/>
        <family val="2"/>
      </rPr>
      <t>MENU DE GALA POLLO SIN ENTRADA</t>
    </r>
    <r>
      <rPr>
        <sz val="11"/>
        <rFont val="Eras Medium ITC"/>
        <family val="2"/>
      </rPr>
      <t xml:space="preserve"> (Servido a la Mesa)</t>
    </r>
  </si>
  <si>
    <t>Tarima Alta 7.20 x 3.60 x 2 mts</t>
  </si>
  <si>
    <t>USO EXCLUSIVO DEL CENTRO x 8 Horas (7:00PMA 2:45AM)</t>
  </si>
  <si>
    <r>
      <t>DE LLEGADA:</t>
    </r>
    <r>
      <rPr>
        <sz val="10"/>
        <rFont val="Maiandra GD"/>
        <family val="2"/>
      </rPr>
      <t xml:space="preserve"> *Empanadita Gourmet 2 Por Persona        </t>
    </r>
  </si>
  <si>
    <r>
      <rPr>
        <b/>
        <sz val="11"/>
        <rFont val="Eras Medium ITC"/>
        <family val="2"/>
      </rPr>
      <t xml:space="preserve">POSTRE </t>
    </r>
    <r>
      <rPr>
        <sz val="11"/>
        <rFont val="Eras Medium ITC"/>
        <family val="2"/>
      </rPr>
      <t>(Servido a la Mesa)</t>
    </r>
  </si>
  <si>
    <t>Vino tinto Serafino Cabernet Seco Bt 750 ml</t>
  </si>
  <si>
    <t>COSTOS PROM GIMASIO LOS PORTALES EN JUNIO 3 DE 2017s</t>
  </si>
  <si>
    <t xml:space="preserve">Miniteka </t>
  </si>
  <si>
    <t>DETALLE DEL SERVICIO PLAN SABADO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</si>
</sst>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$&quot;\ #,##0"/>
    <numFmt numFmtId="165" formatCode="[$-240A]d&quot; de &quot;mmmm&quot; de &quot;yyyy;@"/>
    <numFmt numFmtId="166" formatCode="[$-240A]h:mm:ss\ AM/PM;@"/>
    <numFmt numFmtId="167" formatCode="d/m/yy;@"/>
    <numFmt numFmtId="168" formatCode="0.0000"/>
    <numFmt numFmtId="169" formatCode="_ [$€]\ * #,##0.00_ ;_ [$€]\ * \-#,##0.00_ ;_ [$€]\ * &quot;-&quot;??_ ;_ @_ "/>
  </numFmts>
  <fonts count="42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Maiandra GD"/>
      <family val="2"/>
    </font>
    <font>
      <b/>
      <sz val="10"/>
      <name val="Maiandra GD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u/>
      <sz val="11"/>
      <color theme="10"/>
      <name val="Calibri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sz val="11"/>
      <color indexed="8"/>
      <name val="Eras Medium ITC"/>
      <family val="2"/>
    </font>
    <font>
      <b/>
      <i/>
      <sz val="12"/>
      <name val="Eras Medium ITC"/>
      <family val="2"/>
    </font>
    <font>
      <b/>
      <sz val="14"/>
      <name val="Eras Medium ITC"/>
      <family val="2"/>
    </font>
    <font>
      <b/>
      <sz val="11"/>
      <color indexed="8"/>
      <name val="Eras Medium ITC"/>
      <family val="2"/>
    </font>
    <font>
      <b/>
      <sz val="9"/>
      <name val="Eras Medium ITC"/>
      <family val="2"/>
    </font>
    <font>
      <sz val="11"/>
      <name val="Eras Medium ITC"/>
      <family val="2"/>
    </font>
    <font>
      <sz val="8"/>
      <name val="Eras Medium ITC"/>
      <family val="2"/>
    </font>
    <font>
      <sz val="9"/>
      <name val="Eras Medium ITC"/>
      <family val="2"/>
    </font>
    <font>
      <b/>
      <sz val="12"/>
      <name val="Eras Medium ITC"/>
      <family val="2"/>
    </font>
    <font>
      <b/>
      <sz val="11"/>
      <name val="Eras Medium ITC"/>
      <family val="2"/>
    </font>
    <font>
      <sz val="10"/>
      <name val="Eras Medium ITC"/>
      <family val="2"/>
    </font>
    <font>
      <b/>
      <sz val="10"/>
      <name val="Eras Medium ITC"/>
      <family val="2"/>
    </font>
    <font>
      <b/>
      <i/>
      <sz val="10"/>
      <color rgb="FF000000"/>
      <name val="Eras Medium ITC"/>
      <family val="2"/>
    </font>
    <font>
      <b/>
      <i/>
      <sz val="11"/>
      <name val="Eras Medium ITC"/>
      <family val="2"/>
    </font>
    <font>
      <sz val="8"/>
      <color indexed="8"/>
      <name val="Eras Medium ITC"/>
      <family val="2"/>
    </font>
    <font>
      <sz val="10"/>
      <color indexed="8"/>
      <name val="Eras Medium ITC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</patternFill>
    </fill>
  </fills>
  <borders count="12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3" borderId="0" applyNumberFormat="0" applyBorder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7" borderId="2" applyNumberFormat="0" applyAlignment="0" applyProtection="0"/>
    <xf numFmtId="0" fontId="19" fillId="0" borderId="7" applyNumberFormat="0" applyFill="0" applyAlignment="0" applyProtection="0"/>
    <xf numFmtId="0" fontId="5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8" fillId="0" borderId="0"/>
    <xf numFmtId="169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4" fillId="4" borderId="0" applyNumberFormat="0" applyBorder="0" applyAlignment="0" applyProtection="0"/>
    <xf numFmtId="0" fontId="11" fillId="20" borderId="2" applyNumberFormat="0" applyAlignment="0" applyProtection="0"/>
    <xf numFmtId="0" fontId="12" fillId="21" borderId="3" applyNumberFormat="0" applyAlignment="0" applyProtection="0"/>
    <xf numFmtId="0" fontId="19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8" fillId="7" borderId="2" applyNumberFormat="0" applyAlignment="0" applyProtection="0"/>
    <xf numFmtId="0" fontId="10" fillId="3" borderId="0" applyNumberFormat="0" applyBorder="0" applyAlignment="0" applyProtection="0"/>
    <xf numFmtId="0" fontId="24" fillId="25" borderId="0" applyNumberFormat="0" applyBorder="0" applyAlignment="0" applyProtection="0"/>
    <xf numFmtId="0" fontId="8" fillId="22" borderId="8" applyNumberFormat="0" applyFont="0" applyAlignment="0" applyProtection="0"/>
    <xf numFmtId="0" fontId="20" fillId="20" borderId="9" applyNumberFormat="0" applyAlignment="0" applyProtection="0"/>
    <xf numFmtId="0" fontId="2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5" fillId="0" borderId="11" applyNumberFormat="0" applyFill="0" applyAlignment="0" applyProtection="0"/>
    <xf numFmtId="0" fontId="2" fillId="0" borderId="0"/>
    <xf numFmtId="0" fontId="8" fillId="0" borderId="0"/>
    <xf numFmtId="0" fontId="1" fillId="0" borderId="0"/>
  </cellStyleXfs>
  <cellXfs count="82">
    <xf numFmtId="0" fontId="0" fillId="0" borderId="0" xfId="0"/>
    <xf numFmtId="0" fontId="26" fillId="0" borderId="0" xfId="0" applyFont="1" applyProtection="1"/>
    <xf numFmtId="0" fontId="26" fillId="0" borderId="0" xfId="0" applyFont="1" applyAlignment="1" applyProtection="1">
      <alignment horizontal="center"/>
    </xf>
    <xf numFmtId="164" fontId="26" fillId="0" borderId="0" xfId="0" applyNumberFormat="1" applyFont="1" applyProtection="1"/>
    <xf numFmtId="0" fontId="28" fillId="0" borderId="0" xfId="0" applyFont="1" applyAlignment="1" applyProtection="1">
      <alignment vertical="center"/>
    </xf>
    <xf numFmtId="165" fontId="30" fillId="0" borderId="0" xfId="0" applyNumberFormat="1" applyFont="1" applyFill="1" applyBorder="1" applyAlignment="1" applyProtection="1">
      <alignment horizontal="centerContinuous" vertical="center"/>
      <protection locked="0"/>
    </xf>
    <xf numFmtId="166" fontId="32" fillId="24" borderId="0" xfId="0" applyNumberFormat="1" applyFont="1" applyFill="1" applyAlignment="1" applyProtection="1">
      <alignment horizontal="center"/>
      <protection locked="0"/>
    </xf>
    <xf numFmtId="166" fontId="32" fillId="24" borderId="0" xfId="0" applyNumberFormat="1" applyFont="1" applyFill="1" applyAlignment="1" applyProtection="1">
      <alignment horizontal="center" vertical="center"/>
    </xf>
    <xf numFmtId="0" fontId="31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center" vertical="center"/>
    </xf>
    <xf numFmtId="0" fontId="34" fillId="0" borderId="0" xfId="0" applyFont="1" applyAlignment="1" applyProtection="1">
      <alignment horizontal="center" vertical="center"/>
    </xf>
    <xf numFmtId="0" fontId="35" fillId="24" borderId="0" xfId="0" applyFont="1" applyFill="1" applyAlignment="1" applyProtection="1">
      <alignment horizontal="center" vertical="center"/>
    </xf>
    <xf numFmtId="0" fontId="35" fillId="0" borderId="0" xfId="0" applyFont="1" applyProtection="1"/>
    <xf numFmtId="0" fontId="28" fillId="23" borderId="0" xfId="0" applyFont="1" applyFill="1" applyAlignment="1" applyProtection="1">
      <alignment vertical="center"/>
    </xf>
    <xf numFmtId="0" fontId="33" fillId="0" borderId="0" xfId="0" applyFont="1" applyProtection="1"/>
    <xf numFmtId="168" fontId="31" fillId="0" borderId="0" xfId="0" applyNumberFormat="1" applyFont="1" applyAlignment="1" applyProtection="1">
      <alignment vertical="center"/>
    </xf>
    <xf numFmtId="3" fontId="36" fillId="0" borderId="0" xfId="0" applyNumberFormat="1" applyFont="1" applyAlignment="1" applyProtection="1">
      <alignment vertical="center"/>
    </xf>
    <xf numFmtId="0" fontId="35" fillId="0" borderId="0" xfId="0" applyFont="1" applyFill="1" applyProtection="1"/>
    <xf numFmtId="0" fontId="31" fillId="0" borderId="0" xfId="0" applyFont="1" applyFill="1"/>
    <xf numFmtId="3" fontId="31" fillId="0" borderId="0" xfId="0" applyNumberFormat="1" applyFont="1" applyAlignment="1" applyProtection="1">
      <alignment vertical="center"/>
    </xf>
    <xf numFmtId="0" fontId="33" fillId="0" borderId="0" xfId="0" applyFont="1" applyAlignment="1" applyProtection="1">
      <alignment horizontal="left"/>
    </xf>
    <xf numFmtId="3" fontId="36" fillId="24" borderId="0" xfId="0" applyNumberFormat="1" applyFont="1" applyFill="1" applyAlignment="1" applyProtection="1">
      <alignment horizontal="right" vertical="center"/>
    </xf>
    <xf numFmtId="0" fontId="31" fillId="0" borderId="0" xfId="0" applyFont="1" applyFill="1" applyProtection="1"/>
    <xf numFmtId="0" fontId="31" fillId="0" borderId="0" xfId="0" applyFont="1" applyFill="1" applyProtection="1">
      <protection locked="0"/>
    </xf>
    <xf numFmtId="0" fontId="37" fillId="0" borderId="0" xfId="0" applyFont="1" applyAlignment="1" applyProtection="1">
      <alignment horizontal="center"/>
    </xf>
    <xf numFmtId="0" fontId="31" fillId="0" borderId="0" xfId="0" applyFont="1" applyProtection="1"/>
    <xf numFmtId="0" fontId="26" fillId="0" borderId="0" xfId="0" applyFont="1" applyFill="1" applyProtection="1"/>
    <xf numFmtId="3" fontId="38" fillId="0" borderId="0" xfId="0" applyNumberFormat="1" applyFont="1" applyFill="1" applyAlignment="1">
      <alignment horizontal="center" vertical="center"/>
    </xf>
    <xf numFmtId="0" fontId="32" fillId="0" borderId="0" xfId="0" applyFont="1" applyProtection="1"/>
    <xf numFmtId="0" fontId="36" fillId="0" borderId="0" xfId="0" applyNumberFormat="1" applyFont="1" applyAlignment="1" applyProtection="1">
      <alignment horizontal="center" vertical="center"/>
    </xf>
    <xf numFmtId="0" fontId="35" fillId="0" borderId="0" xfId="0" applyFont="1" applyFill="1" applyAlignment="1" applyProtection="1">
      <alignment horizontal="right" vertical="center"/>
    </xf>
    <xf numFmtId="3" fontId="36" fillId="0" borderId="0" xfId="0" applyNumberFormat="1" applyFont="1" applyFill="1" applyAlignment="1" applyProtection="1">
      <alignment vertical="center"/>
    </xf>
    <xf numFmtId="0" fontId="36" fillId="0" borderId="0" xfId="0" applyNumberFormat="1" applyFont="1" applyFill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/>
    </xf>
    <xf numFmtId="0" fontId="35" fillId="0" borderId="0" xfId="0" applyFont="1" applyFill="1" applyBorder="1" applyAlignment="1" applyProtection="1"/>
    <xf numFmtId="0" fontId="26" fillId="23" borderId="0" xfId="0" applyFont="1" applyFill="1" applyProtection="1">
      <protection locked="0"/>
    </xf>
    <xf numFmtId="0" fontId="31" fillId="0" borderId="0" xfId="0" applyFont="1" applyAlignment="1">
      <alignment vertical="center"/>
    </xf>
    <xf numFmtId="0" fontId="31" fillId="0" borderId="0" xfId="0" applyFont="1"/>
    <xf numFmtId="3" fontId="36" fillId="0" borderId="0" xfId="0" applyNumberFormat="1" applyFont="1" applyAlignment="1" applyProtection="1">
      <alignment horizontal="center" vertical="center"/>
      <protection locked="0"/>
    </xf>
    <xf numFmtId="164" fontId="41" fillId="0" borderId="0" xfId="0" applyNumberFormat="1" applyFont="1" applyFill="1" applyAlignment="1" applyProtection="1">
      <alignment horizontal="right"/>
    </xf>
    <xf numFmtId="3" fontId="36" fillId="0" borderId="10" xfId="0" applyNumberFormat="1" applyFont="1" applyBorder="1" applyAlignment="1" applyProtection="1">
      <alignment vertical="center"/>
    </xf>
    <xf numFmtId="0" fontId="26" fillId="0" borderId="10" xfId="0" applyFont="1" applyBorder="1" applyProtection="1"/>
    <xf numFmtId="3" fontId="36" fillId="0" borderId="0" xfId="0" applyNumberFormat="1" applyFont="1" applyAlignment="1" applyProtection="1">
      <alignment horizontal="center" vertical="center"/>
    </xf>
    <xf numFmtId="164" fontId="26" fillId="0" borderId="0" xfId="0" applyNumberFormat="1" applyFont="1" applyAlignment="1" applyProtection="1">
      <alignment horizontal="right"/>
    </xf>
    <xf numFmtId="164" fontId="30" fillId="0" borderId="0" xfId="0" applyNumberFormat="1" applyFont="1" applyFill="1" applyBorder="1" applyAlignment="1" applyProtection="1">
      <alignment horizontal="right" vertical="center"/>
    </xf>
    <xf numFmtId="167" fontId="33" fillId="0" borderId="0" xfId="0" applyNumberFormat="1" applyFont="1" applyFill="1" applyAlignment="1" applyProtection="1">
      <alignment horizontal="right" vertical="center"/>
    </xf>
    <xf numFmtId="3" fontId="35" fillId="24" borderId="0" xfId="0" applyNumberFormat="1" applyFont="1" applyFill="1" applyAlignment="1" applyProtection="1">
      <alignment horizontal="right" vertical="center"/>
      <protection locked="0"/>
    </xf>
    <xf numFmtId="164" fontId="35" fillId="24" borderId="0" xfId="0" applyNumberFormat="1" applyFont="1" applyFill="1" applyAlignment="1" applyProtection="1">
      <alignment horizontal="right" vertical="center"/>
    </xf>
    <xf numFmtId="164" fontId="37" fillId="0" borderId="1" xfId="0" applyNumberFormat="1" applyFont="1" applyBorder="1" applyAlignment="1" applyProtection="1">
      <alignment horizontal="right" vertical="center"/>
    </xf>
    <xf numFmtId="164" fontId="37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/>
    </xf>
    <xf numFmtId="164" fontId="26" fillId="0" borderId="10" xfId="0" applyNumberFormat="1" applyFont="1" applyBorder="1" applyAlignment="1" applyProtection="1">
      <alignment horizontal="right"/>
    </xf>
    <xf numFmtId="3" fontId="36" fillId="24" borderId="0" xfId="0" applyNumberFormat="1" applyFont="1" applyFill="1" applyAlignment="1" applyProtection="1">
      <alignment horizontal="right" vertical="center"/>
    </xf>
    <xf numFmtId="3" fontId="37" fillId="0" borderId="0" xfId="0" applyNumberFormat="1" applyFont="1" applyFill="1" applyAlignment="1" applyProtection="1">
      <alignment horizontal="right" vertical="center"/>
    </xf>
    <xf numFmtId="3" fontId="37" fillId="24" borderId="0" xfId="0" applyNumberFormat="1" applyFont="1" applyFill="1" applyAlignment="1" applyProtection="1">
      <alignment horizontal="right" vertical="center"/>
    </xf>
    <xf numFmtId="0" fontId="7" fillId="24" borderId="0" xfId="0" applyFont="1" applyFill="1" applyBorder="1"/>
    <xf numFmtId="3" fontId="6" fillId="24" borderId="0" xfId="0" applyNumberFormat="1" applyFont="1" applyFill="1" applyBorder="1" applyAlignment="1">
      <alignment vertical="center"/>
    </xf>
    <xf numFmtId="3" fontId="36" fillId="24" borderId="0" xfId="0" applyNumberFormat="1" applyFont="1" applyFill="1" applyAlignment="1" applyProtection="1">
      <alignment horizontal="right" vertical="center"/>
    </xf>
    <xf numFmtId="3" fontId="37" fillId="0" borderId="0" xfId="0" applyNumberFormat="1" applyFont="1" applyFill="1" applyAlignment="1" applyProtection="1">
      <alignment horizontal="right" vertical="center"/>
    </xf>
    <xf numFmtId="3" fontId="37" fillId="0" borderId="0" xfId="0" applyNumberFormat="1" applyFont="1" applyFill="1" applyAlignment="1" applyProtection="1">
      <alignment horizontal="right" vertical="center"/>
    </xf>
    <xf numFmtId="3" fontId="36" fillId="24" borderId="0" xfId="0" applyNumberFormat="1" applyFont="1" applyFill="1" applyAlignment="1" applyProtection="1">
      <alignment horizontal="center" vertical="center"/>
    </xf>
    <xf numFmtId="3" fontId="36" fillId="24" borderId="0" xfId="0" applyNumberFormat="1" applyFont="1" applyFill="1" applyAlignment="1" applyProtection="1">
      <alignment horizontal="right" vertical="center"/>
    </xf>
    <xf numFmtId="3" fontId="36" fillId="0" borderId="0" xfId="0" applyNumberFormat="1" applyFont="1" applyFill="1" applyAlignment="1" applyProtection="1">
      <alignment horizontal="right" vertical="center"/>
    </xf>
    <xf numFmtId="0" fontId="27" fillId="24" borderId="0" xfId="0" applyFont="1" applyFill="1" applyBorder="1" applyAlignment="1" applyProtection="1">
      <alignment horizontal="center" vertical="center"/>
    </xf>
    <xf numFmtId="0" fontId="31" fillId="0" borderId="0" xfId="0" applyFont="1" applyFill="1" applyAlignment="1" applyProtection="1">
      <alignment horizontal="right"/>
    </xf>
    <xf numFmtId="0" fontId="26" fillId="24" borderId="0" xfId="0" applyFont="1" applyFill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0" fontId="35" fillId="24" borderId="0" xfId="0" applyFont="1" applyFill="1" applyAlignment="1" applyProtection="1">
      <alignment horizontal="center" vertical="center"/>
    </xf>
    <xf numFmtId="0" fontId="29" fillId="0" borderId="0" xfId="0" applyFont="1" applyFill="1" applyAlignment="1" applyProtection="1">
      <alignment horizontal="center"/>
      <protection locked="0"/>
    </xf>
    <xf numFmtId="0" fontId="41" fillId="0" borderId="0" xfId="0" applyFont="1" applyAlignment="1" applyProtection="1">
      <alignment horizontal="left" vertical="top"/>
    </xf>
    <xf numFmtId="164" fontId="36" fillId="0" borderId="0" xfId="0" applyNumberFormat="1" applyFont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center"/>
    </xf>
    <xf numFmtId="0" fontId="35" fillId="0" borderId="0" xfId="0" applyFont="1" applyAlignment="1" applyProtection="1">
      <alignment horizontal="center"/>
    </xf>
    <xf numFmtId="0" fontId="39" fillId="0" borderId="0" xfId="0" applyFont="1" applyAlignment="1" applyProtection="1">
      <alignment horizontal="right" vertical="center"/>
    </xf>
    <xf numFmtId="0" fontId="35" fillId="0" borderId="0" xfId="0" applyFont="1" applyAlignment="1" applyProtection="1">
      <alignment horizontal="left"/>
    </xf>
    <xf numFmtId="3" fontId="36" fillId="24" borderId="0" xfId="0" applyNumberFormat="1" applyFont="1" applyFill="1" applyAlignment="1" applyProtection="1">
      <alignment horizontal="center" vertical="center"/>
      <protection locked="0"/>
    </xf>
    <xf numFmtId="3" fontId="36" fillId="0" borderId="0" xfId="0" applyNumberFormat="1" applyFont="1" applyFill="1" applyAlignment="1" applyProtection="1">
      <alignment horizontal="right" vertical="center"/>
      <protection locked="0"/>
    </xf>
    <xf numFmtId="3" fontId="36" fillId="0" borderId="0" xfId="0" applyNumberFormat="1" applyFont="1" applyFill="1" applyAlignment="1" applyProtection="1">
      <alignment horizontal="center" vertical="center"/>
    </xf>
    <xf numFmtId="3" fontId="41" fillId="0" borderId="0" xfId="0" applyNumberFormat="1" applyFont="1" applyAlignment="1" applyProtection="1">
      <alignment horizontal="center"/>
    </xf>
    <xf numFmtId="3" fontId="41" fillId="0" borderId="10" xfId="0" applyNumberFormat="1" applyFont="1" applyBorder="1" applyAlignment="1" applyProtection="1">
      <alignment horizontal="center"/>
    </xf>
    <xf numFmtId="3" fontId="36" fillId="0" borderId="0" xfId="0" applyNumberFormat="1" applyFont="1" applyAlignment="1" applyProtection="1">
      <alignment horizontal="center" vertical="center"/>
    </xf>
  </cellXfs>
  <cellStyles count="9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Énfasis1 2" xfId="50"/>
    <cellStyle name="20% - Énfasis2 2" xfId="51"/>
    <cellStyle name="20% - Énfasis3 2" xfId="52"/>
    <cellStyle name="20% - Énfasis4 2" xfId="53"/>
    <cellStyle name="20% - Énfasis5 2" xfId="54"/>
    <cellStyle name="20% - Énfasis6 2" xfId="55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40% - Énfasis1 2" xfId="56"/>
    <cellStyle name="40% - Énfasis2 2" xfId="57"/>
    <cellStyle name="40% - Énfasis3 2" xfId="58"/>
    <cellStyle name="40% - Énfasis4 2" xfId="59"/>
    <cellStyle name="40% - Énfasis5 2" xfId="60"/>
    <cellStyle name="40% - Énfasis6 2" xfId="61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60% - Énfasis1 2" xfId="62"/>
    <cellStyle name="60% - Énfasis2 2" xfId="63"/>
    <cellStyle name="60% - Énfasis3 2" xfId="64"/>
    <cellStyle name="60% - Énfasis4 2" xfId="65"/>
    <cellStyle name="60% - Énfasis5 2" xfId="66"/>
    <cellStyle name="60% - Énfasis6 2" xfId="67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Buena 2" xfId="68"/>
    <cellStyle name="Calculation" xfId="26"/>
    <cellStyle name="Cálculo 2" xfId="69"/>
    <cellStyle name="Celda de comprobación 2" xfId="70"/>
    <cellStyle name="Celda vinculada 2" xfId="71"/>
    <cellStyle name="Check Cell" xfId="27"/>
    <cellStyle name="Encabezado 4 2" xfId="72"/>
    <cellStyle name="Énfasis1 2" xfId="73"/>
    <cellStyle name="Énfasis2 2" xfId="74"/>
    <cellStyle name="Énfasis3 2" xfId="75"/>
    <cellStyle name="Énfasis4 2" xfId="76"/>
    <cellStyle name="Énfasis5 2" xfId="77"/>
    <cellStyle name="Énfasis6 2" xfId="78"/>
    <cellStyle name="Entrada 2" xfId="79"/>
    <cellStyle name="Euro" xfId="43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Hipervínculo 2" xfId="40"/>
    <cellStyle name="Incorrecto 2" xfId="80"/>
    <cellStyle name="Input" xfId="34"/>
    <cellStyle name="Linked Cell" xfId="35"/>
    <cellStyle name="Neutral 2" xfId="81"/>
    <cellStyle name="Normal" xfId="0" builtinId="0"/>
    <cellStyle name="Normal 2" xfId="41"/>
    <cellStyle name="Normal 2 2" xfId="44"/>
    <cellStyle name="Normal 2 3" xfId="45"/>
    <cellStyle name="Normal 2 4" xfId="46"/>
    <cellStyle name="Normal 3" xfId="42"/>
    <cellStyle name="Normal 3 2" xfId="47"/>
    <cellStyle name="Normal 4" xfId="48"/>
    <cellStyle name="Normal 4 2" xfId="49"/>
    <cellStyle name="Normal 4 3" xfId="92"/>
    <cellStyle name="Normal 5" xfId="91"/>
    <cellStyle name="Normal 6" xfId="93"/>
    <cellStyle name="Notas 2" xfId="82"/>
    <cellStyle name="Note" xfId="36"/>
    <cellStyle name="Output" xfId="37"/>
    <cellStyle name="Salida 2" xfId="83"/>
    <cellStyle name="Texto de advertencia 2" xfId="84"/>
    <cellStyle name="Texto explicativo 2" xfId="85"/>
    <cellStyle name="Title" xfId="38"/>
    <cellStyle name="Título 1 2" xfId="86"/>
    <cellStyle name="Título 2 2" xfId="87"/>
    <cellStyle name="Título 3 2" xfId="88"/>
    <cellStyle name="Título 4" xfId="89"/>
    <cellStyle name="Total 2" xfId="90"/>
    <cellStyle name="Warning Text" xfId="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Miguel%20B/Desktop/BahiaXhacer/BahiaXhacer/BaseDeDatosInvitadosBAHI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SERVIDOR/Configuraci&#243;n%20local/Archivos%20temporales%20de%20Internet/Content.Outlook/0Y5VWS83/PatLunMar23x80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tty"/>
      <sheetName val="Patty (2)"/>
      <sheetName val="JG"/>
      <sheetName val="Mb"/>
      <sheetName val="Medios"/>
      <sheetName val="lissy"/>
      <sheetName val="Patrocinios"/>
      <sheetName val="navidadmarta"/>
      <sheetName val="NavidadMarta2"/>
      <sheetName val="ListaDeSkandia"/>
    </sheetNames>
    <sheetDataSet>
      <sheetData sheetId="0">
        <row r="1">
          <cell r="B1" t="str">
            <v>Nombre</v>
          </cell>
          <cell r="C1" t="str">
            <v>Apellido</v>
          </cell>
          <cell r="D1" t="str">
            <v>Empresa</v>
          </cell>
          <cell r="E1" t="str">
            <v>Titulo</v>
          </cell>
          <cell r="F1" t="str">
            <v>Direccion</v>
          </cell>
          <cell r="G1" t="str">
            <v>Ciudad</v>
          </cell>
          <cell r="H1" t="str">
            <v>Pais</v>
          </cell>
          <cell r="I1" t="str">
            <v>Fax</v>
          </cell>
          <cell r="J1" t="str">
            <v>TelOficina</v>
          </cell>
          <cell r="K1" t="str">
            <v>Tel2</v>
          </cell>
          <cell r="L1" t="str">
            <v>TelCasa</v>
          </cell>
          <cell r="M1" t="str">
            <v>Celular</v>
          </cell>
          <cell r="N1" t="str">
            <v>TelOtro</v>
          </cell>
          <cell r="O1" t="str">
            <v>Cumpleanos</v>
          </cell>
          <cell r="P1" t="str">
            <v>Email</v>
          </cell>
          <cell r="Q1" t="str">
            <v>EmailNombre</v>
          </cell>
          <cell r="R1" t="str">
            <v>Notas</v>
          </cell>
        </row>
        <row r="2">
          <cell r="B2" t="str">
            <v>Martha</v>
          </cell>
          <cell r="C2" t="str">
            <v>Abdallah</v>
          </cell>
          <cell r="D2" t="str">
            <v>Lobista Asobancaria</v>
          </cell>
          <cell r="F2" t="str">
            <v>Dirección Calle78 no 10 -31 casa 4</v>
          </cell>
          <cell r="H2" t="str">
            <v>USA</v>
          </cell>
          <cell r="J2">
            <v>2495080</v>
          </cell>
          <cell r="M2">
            <v>3153390736</v>
          </cell>
          <cell r="P2" t="str">
            <v>mabdallah@uvpa.net</v>
          </cell>
          <cell r="Q2" t="str">
            <v>mabdallah@uvpa.net</v>
          </cell>
          <cell r="R2" t="str">
            <v>Martha Abdalah.2495080 o mi cel 315 3390736Dirección Calle78 no 10 -31 casa No 4</v>
          </cell>
        </row>
        <row r="3">
          <cell r="B3" t="str">
            <v>Flor Maria</v>
          </cell>
          <cell r="C3" t="str">
            <v>Acevedo</v>
          </cell>
          <cell r="D3" t="str">
            <v>Banco de Bogota</v>
          </cell>
          <cell r="E3" t="str">
            <v>Jefe Cartera</v>
          </cell>
          <cell r="F3" t="str">
            <v>Cra 13 No 26 - 45 entrepiso</v>
          </cell>
          <cell r="H3" t="str">
            <v>Colombia</v>
          </cell>
          <cell r="I3" t="str">
            <v>444-1060 ext. 3610 o 3567</v>
          </cell>
          <cell r="J3" t="str">
            <v xml:space="preserve"> 444-1144</v>
          </cell>
          <cell r="K3" t="str">
            <v>444-1060 ext 3610 o 3567</v>
          </cell>
          <cell r="M3">
            <v>3153414118</v>
          </cell>
          <cell r="P3" t="str">
            <v>faceved@bancodebogota.com.co</v>
          </cell>
          <cell r="Q3" t="str">
            <v>faceved@bancodebogota.com.co</v>
          </cell>
          <cell r="R3" t="str">
            <v/>
          </cell>
        </row>
        <row r="4">
          <cell r="B4" t="str">
            <v>Alexander</v>
          </cell>
          <cell r="C4" t="str">
            <v>ACosta</v>
          </cell>
          <cell r="D4" t="str">
            <v>Visa Colombia</v>
          </cell>
          <cell r="E4" t="str">
            <v>Gerente de Productos y desarrollo de negoci</v>
          </cell>
          <cell r="F4" t="str">
            <v>Calle 72 No 6 -12</v>
          </cell>
          <cell r="G4" t="str">
            <v>Bogota</v>
          </cell>
          <cell r="H4" t="str">
            <v>Colombia</v>
          </cell>
          <cell r="I4" t="str">
            <v>(571) 212-5201</v>
          </cell>
          <cell r="J4">
            <v>3766440</v>
          </cell>
          <cell r="M4">
            <v>3102397427</v>
          </cell>
          <cell r="O4" t="str">
            <v>12/6/2005</v>
          </cell>
          <cell r="P4" t="str">
            <v>aacosta@visa.com.co</v>
          </cell>
          <cell r="Q4" t="str">
            <v>Alexander Acosta</v>
          </cell>
          <cell r="R4" t="str">
            <v>&lt;&lt;ole0.bmp&gt;&gt;  (310) 239-7427</v>
          </cell>
        </row>
        <row r="5">
          <cell r="B5" t="str">
            <v>Augusto</v>
          </cell>
          <cell r="C5" t="str">
            <v>Acosta</v>
          </cell>
          <cell r="D5" t="str">
            <v>Superintendencia Financiera</v>
          </cell>
          <cell r="J5">
            <v>3114910940</v>
          </cell>
          <cell r="L5" t="str">
            <v>0115716122139</v>
          </cell>
          <cell r="O5" t="str">
            <v>3/17/2006</v>
          </cell>
          <cell r="P5" t="str">
            <v>acosta114@hotmail.com</v>
          </cell>
          <cell r="Q5" t="str">
            <v>Augusto Acosta</v>
          </cell>
          <cell r="R5" t="str">
            <v xml:space="preserve">casa 6190642 -6122139Calle 72 No 7-82 of 502.felinico@cable.net.coCr 4 114A-80 Apto 602COLOMBIA - Distrito Capital, BogotáTeléfono:(57) (1) 6122139casa 6190642 -6122139311 491 0940 y el teléfono de la casa es 6122139 </v>
          </cell>
        </row>
        <row r="6">
          <cell r="B6" t="str">
            <v>Xavier</v>
          </cell>
          <cell r="C6" t="str">
            <v>Andrade</v>
          </cell>
          <cell r="D6" t="str">
            <v>Visa Colombia</v>
          </cell>
          <cell r="E6" t="str">
            <v>Director Comercial</v>
          </cell>
          <cell r="P6" t="str">
            <v>xandrade@visa.com.co</v>
          </cell>
          <cell r="Q6" t="str">
            <v>xandrade@visa.com.co</v>
          </cell>
          <cell r="R6" t="str">
            <v/>
          </cell>
        </row>
        <row r="7">
          <cell r="B7" t="str">
            <v>Juan</v>
          </cell>
          <cell r="C7" t="str">
            <v>Angel</v>
          </cell>
          <cell r="J7" t="str">
            <v>541-7731</v>
          </cell>
          <cell r="L7" t="str">
            <v>571-321-0931</v>
          </cell>
          <cell r="M7" t="str">
            <v>310-856-0702</v>
          </cell>
          <cell r="P7" t="str">
            <v>juansangel@hotmail.com</v>
          </cell>
        </row>
        <row r="8">
          <cell r="B8" t="str">
            <v>Paula</v>
          </cell>
          <cell r="C8" t="str">
            <v>Angel</v>
          </cell>
          <cell r="D8" t="str">
            <v>Bancolombia</v>
          </cell>
          <cell r="F8" t="str">
            <v xml:space="preserve">Cra 52 No 50 - 20    Medellin  </v>
          </cell>
          <cell r="G8" t="str">
            <v>Medellin</v>
          </cell>
          <cell r="H8" t="str">
            <v>Colombia</v>
          </cell>
          <cell r="I8" t="str">
            <v>(574) 511-0653</v>
          </cell>
          <cell r="J8" t="str">
            <v>511-5516 / 514-0209</v>
          </cell>
          <cell r="K8" t="str">
            <v xml:space="preserve"> 011574 5108969</v>
          </cell>
          <cell r="M8">
            <v>3162917089</v>
          </cell>
          <cell r="P8" t="str">
            <v>PAANGEL.BANCOLOMBIA@bancolombia.com.co</v>
          </cell>
          <cell r="Q8" t="str">
            <v>Paula Angel</v>
          </cell>
          <cell r="R8" t="str">
            <v>DianaLuz María (574) 511-5516  Directo 574-510-8653    011574 51089695745108653</v>
          </cell>
        </row>
        <row r="9">
          <cell r="B9" t="str">
            <v>Jose Luis</v>
          </cell>
          <cell r="C9" t="str">
            <v>Anzola</v>
          </cell>
          <cell r="F9" t="str">
            <v>Cra 9 # 49-42 Piso 7</v>
          </cell>
          <cell r="G9" t="str">
            <v>Bogota</v>
          </cell>
          <cell r="H9" t="str">
            <v>Colombia</v>
          </cell>
          <cell r="J9" t="str">
            <v>571-570-1033</v>
          </cell>
          <cell r="L9" t="str">
            <v>571-232-3880</v>
          </cell>
          <cell r="M9" t="str">
            <v>310-2403460</v>
          </cell>
          <cell r="P9" t="str">
            <v>jlanzola@hotmail.com</v>
          </cell>
        </row>
        <row r="10">
          <cell r="B10" t="str">
            <v>MariaAngelica</v>
          </cell>
          <cell r="C10" t="str">
            <v>Arbelaez</v>
          </cell>
          <cell r="D10" t="str">
            <v>fedesarrollo</v>
          </cell>
          <cell r="E10" t="str">
            <v>Asesora</v>
          </cell>
          <cell r="F10" t="str">
            <v>Dirección: Calle 78 No. 9 - 91</v>
          </cell>
          <cell r="G10" t="str">
            <v xml:space="preserve"> Bogotá</v>
          </cell>
          <cell r="H10" t="str">
            <v>USA</v>
          </cell>
          <cell r="I10" t="str">
            <v>0115712126073</v>
          </cell>
          <cell r="J10">
            <v>3125300</v>
          </cell>
          <cell r="K10" t="str">
            <v>0115715303717</v>
          </cell>
          <cell r="L10" t="str">
            <v>(571) 530 37 17</v>
          </cell>
          <cell r="M10">
            <v>3102343612</v>
          </cell>
          <cell r="P10" t="str">
            <v>marbelaez@fedesarrollo.org</v>
          </cell>
          <cell r="Q10" t="str">
            <v>marbelaez@fedesarrollo.org</v>
          </cell>
          <cell r="R10" t="str">
            <v>FedesarrolloTeléfonos: (571) 312 5300 / (571) 530 37 17 - Fax: (571) 212 6073</v>
          </cell>
        </row>
        <row r="11">
          <cell r="B11" t="str">
            <v>Eulalia</v>
          </cell>
          <cell r="C11" t="str">
            <v>Arboleda</v>
          </cell>
          <cell r="D11" t="str">
            <v>BCSC</v>
          </cell>
          <cell r="E11" t="str">
            <v>Presidente                 secre 3137195</v>
          </cell>
          <cell r="F11" t="str">
            <v>Carrera 7 No. 77-65 Torre Colmena</v>
          </cell>
          <cell r="H11" t="str">
            <v>USA</v>
          </cell>
          <cell r="J11">
            <v>3138000</v>
          </cell>
          <cell r="L11" t="str">
            <v>011571321-5000</v>
          </cell>
          <cell r="P11" t="str">
            <v>eulalia_arboleda@fundacion-social.com.co</v>
          </cell>
          <cell r="Q11" t="str">
            <v>eulalia_arboleda@fundacion-social.com.co</v>
          </cell>
          <cell r="R11" t="str">
            <v>Eulalia María	Arboleda de Montes 	Presidente	Carrera 7 No. 77-65 Torre Colmena	Bogotá D.C.	3138000 - 3215000	Directo: 011-571-313-7195</v>
          </cell>
        </row>
        <row r="12">
          <cell r="B12" t="str">
            <v>Mauricio</v>
          </cell>
          <cell r="C12" t="str">
            <v>Archila</v>
          </cell>
          <cell r="G12" t="str">
            <v>Bogota</v>
          </cell>
          <cell r="I12" t="str">
            <v>317-6795</v>
          </cell>
          <cell r="J12" t="str">
            <v>621-2631</v>
          </cell>
          <cell r="L12" t="str">
            <v>621-2641</v>
          </cell>
          <cell r="M12" t="str">
            <v>310-867-0121</v>
          </cell>
        </row>
        <row r="13">
          <cell r="B13" t="str">
            <v>Gildardo</v>
          </cell>
          <cell r="C13" t="str">
            <v>Armel</v>
          </cell>
          <cell r="D13" t="str">
            <v xml:space="preserve">Presiden Cam de Comer </v>
          </cell>
          <cell r="F13" t="str">
            <v>Manizalez</v>
          </cell>
          <cell r="G13" t="str">
            <v>Manizalez</v>
          </cell>
          <cell r="J13" t="str">
            <v>0968-841840</v>
          </cell>
          <cell r="K13" t="str">
            <v>+57 (0968) -842260</v>
          </cell>
          <cell r="M13" t="str">
            <v>(315) 541-4882</v>
          </cell>
          <cell r="R13" t="str">
            <v/>
          </cell>
        </row>
        <row r="14">
          <cell r="B14" t="str">
            <v>Gisele</v>
          </cell>
          <cell r="C14" t="str">
            <v>Becerra</v>
          </cell>
          <cell r="M14" t="str">
            <v>311-513-9311</v>
          </cell>
          <cell r="P14" t="str">
            <v>gebecerr@urosario.edu.co</v>
          </cell>
        </row>
        <row r="15">
          <cell r="B15" t="str">
            <v>Jesus Alberto</v>
          </cell>
          <cell r="C15" t="str">
            <v>Becerra</v>
          </cell>
          <cell r="F15" t="str">
            <v>Calle 11 sur #29d - 220 Apto 1002 Medellin</v>
          </cell>
          <cell r="G15" t="str">
            <v>Medellin</v>
          </cell>
          <cell r="J15" t="str">
            <v>4-311-5211</v>
          </cell>
          <cell r="L15" t="str">
            <v>4-313-4214</v>
          </cell>
          <cell r="M15" t="str">
            <v>310-815-6458</v>
          </cell>
          <cell r="P15" t="str">
            <v>jbecerra@datascan.com.co</v>
          </cell>
        </row>
        <row r="16">
          <cell r="B16" t="str">
            <v>Roberto</v>
          </cell>
          <cell r="C16" t="str">
            <v>Bojaca</v>
          </cell>
          <cell r="D16" t="str">
            <v>Banco de Occidente</v>
          </cell>
          <cell r="F16" t="str">
            <v>Cra. 13 No. 27 - 43 / 47</v>
          </cell>
          <cell r="H16" t="str">
            <v>USA</v>
          </cell>
          <cell r="I16" t="str">
            <v>(571) 287-8329</v>
          </cell>
          <cell r="J16" t="str">
            <v>(571) 241-9323</v>
          </cell>
          <cell r="K16" t="str">
            <v>(571) 241-9330</v>
          </cell>
          <cell r="P16" t="str">
            <v>rbojaca@bancodeoccidente.com.co</v>
          </cell>
          <cell r="Q16" t="str">
            <v>rbojaca@bancodeoccidente.com.co</v>
          </cell>
          <cell r="R16" t="str">
            <v xml:space="preserve">Clara Inés Gómez. </v>
          </cell>
        </row>
        <row r="17">
          <cell r="B17" t="str">
            <v>LUCIA</v>
          </cell>
          <cell r="C17" t="str">
            <v>BOTERO</v>
          </cell>
          <cell r="D17" t="str">
            <v>BANCO DE BOGOTA</v>
          </cell>
          <cell r="E17" t="str">
            <v>Directora Nal. Credibanco</v>
          </cell>
          <cell r="F17" t="str">
            <v>CRA 13 # 26-45 ENTREPISO</v>
          </cell>
          <cell r="G17" t="str">
            <v>BOGOTA</v>
          </cell>
          <cell r="H17" t="str">
            <v>Colombia</v>
          </cell>
          <cell r="I17" t="str">
            <v>(571) 444-1684</v>
          </cell>
          <cell r="J17" t="str">
            <v>444-1060 ext 3501</v>
          </cell>
          <cell r="K17" t="str">
            <v>el.:  444-1060 ext. 3610 o</v>
          </cell>
          <cell r="M17">
            <v>3153454221</v>
          </cell>
          <cell r="P17" t="str">
            <v>LBOTERO@BANCODEBOGOTA.COM.CO</v>
          </cell>
          <cell r="Q17" t="str">
            <v>LUCIA BOTERO</v>
          </cell>
          <cell r="R17" t="str">
            <v xml:space="preserve">Asistente:  Luz Marina LUCIA BOTEROBANCO DE BOGOTACRA 13 # 26-45 ENTREPISOBOGOTA, CUNDINAMARCAColombia(571) 444-1060 ext 3610 o 3567 ext 3501 </v>
          </cell>
        </row>
        <row r="18">
          <cell r="B18" t="str">
            <v>ALVARO</v>
          </cell>
          <cell r="C18" t="str">
            <v>CABRERA</v>
          </cell>
          <cell r="D18" t="str">
            <v>Consultor Visa Intl</v>
          </cell>
          <cell r="F18" t="str">
            <v>Transv 19 A # 126 A -36</v>
          </cell>
          <cell r="H18" t="str">
            <v>USA</v>
          </cell>
          <cell r="J18" t="str">
            <v>(573) 340-5633</v>
          </cell>
          <cell r="L18" t="str">
            <v>(305) 361-1293</v>
          </cell>
          <cell r="M18" t="str">
            <v>(033) 227-4596</v>
          </cell>
          <cell r="P18" t="str">
            <v>acabrera@vmarket.com.ar</v>
          </cell>
          <cell r="Q18" t="str">
            <v>acabrera@vmarket.com.ar</v>
          </cell>
          <cell r="R18" t="str">
            <v/>
          </cell>
        </row>
        <row r="19">
          <cell r="B19" t="str">
            <v>Francisco</v>
          </cell>
          <cell r="C19" t="str">
            <v>Cacho</v>
          </cell>
          <cell r="D19" t="str">
            <v>Banco santander</v>
          </cell>
          <cell r="E19" t="str">
            <v>Vicepresidente Medios depago</v>
          </cell>
          <cell r="F19" t="str">
            <v>Carrera 7a No 99 - 21 Piso 19</v>
          </cell>
          <cell r="G19" t="str">
            <v xml:space="preserve">Bogota </v>
          </cell>
          <cell r="H19" t="str">
            <v>Colombia</v>
          </cell>
          <cell r="J19">
            <v>5920000</v>
          </cell>
          <cell r="P19" t="str">
            <v>fcacho@bancosantander.com.co</v>
          </cell>
          <cell r="Q19" t="str">
            <v>Francisco Cacho (fcacho@bancosantander.com.co)</v>
          </cell>
          <cell r="R19" t="str">
            <v xml:space="preserve">011-571-6448541 - 64480205920612 Directo Marta </v>
          </cell>
        </row>
        <row r="20">
          <cell r="B20" t="str">
            <v>Consuelo</v>
          </cell>
          <cell r="C20" t="str">
            <v>Caldas</v>
          </cell>
          <cell r="M20" t="str">
            <v>310-240-7209</v>
          </cell>
        </row>
        <row r="21">
          <cell r="B21" t="str">
            <v>Alberto</v>
          </cell>
          <cell r="C21" t="str">
            <v>Callamand</v>
          </cell>
          <cell r="P21" t="str">
            <v>alberto.callamand@megaplan.com.co</v>
          </cell>
        </row>
        <row r="22">
          <cell r="B22" t="str">
            <v>Juan Carlos</v>
          </cell>
          <cell r="C22" t="str">
            <v>Cardona</v>
          </cell>
          <cell r="D22" t="str">
            <v>Fenalco Bogotá</v>
          </cell>
          <cell r="E22" t="str">
            <v>Vicepresidente Comercial</v>
          </cell>
          <cell r="M22">
            <v>3102344668</v>
          </cell>
          <cell r="P22" t="str">
            <v>juancardona@fenalco.com.co</v>
          </cell>
          <cell r="Q22" t="str">
            <v>Juan carlos Cardona</v>
          </cell>
        </row>
        <row r="23">
          <cell r="B23" t="str">
            <v>Luz Helena</v>
          </cell>
          <cell r="C23" t="str">
            <v>Cardona</v>
          </cell>
          <cell r="D23" t="str">
            <v>Visa Colombia</v>
          </cell>
          <cell r="E23" t="str">
            <v>Directora Productos</v>
          </cell>
          <cell r="F23" t="str">
            <v>Calle 72 No 6 - 12</v>
          </cell>
          <cell r="G23" t="str">
            <v>Bogota</v>
          </cell>
          <cell r="H23" t="str">
            <v>Colombia</v>
          </cell>
          <cell r="I23" t="str">
            <v>(571) 212-0857</v>
          </cell>
          <cell r="J23" t="str">
            <v xml:space="preserve"> 376-6440</v>
          </cell>
          <cell r="O23" t="str">
            <v>10/14/2000</v>
          </cell>
          <cell r="P23" t="str">
            <v>Lcardona@visa.com.co</v>
          </cell>
          <cell r="Q23" t="str">
            <v>Lcardona@visa.com.co</v>
          </cell>
        </row>
        <row r="24">
          <cell r="B24" t="str">
            <v>Alvaro</v>
          </cell>
          <cell r="C24" t="str">
            <v>Carrillo</v>
          </cell>
          <cell r="D24" t="str">
            <v>Davivienda</v>
          </cell>
          <cell r="E24" t="str">
            <v>Vicepresidente Ejecutivo</v>
          </cell>
          <cell r="F24" t="str">
            <v>Carrera 7 #73-47, Piso 11</v>
          </cell>
          <cell r="G24" t="str">
            <v>Bogotá</v>
          </cell>
          <cell r="H24" t="str">
            <v>Colombia</v>
          </cell>
          <cell r="J24" t="str">
            <v xml:space="preserve"> 606-9000</v>
          </cell>
          <cell r="K24" t="str">
            <v>(571) 346-8015</v>
          </cell>
          <cell r="P24" t="str">
            <v>acarrillo@davivienda.com</v>
          </cell>
          <cell r="Q24" t="str">
            <v>acarrillo@davivienda.com</v>
          </cell>
          <cell r="R24" t="str">
            <v>&gt; -  Vicepresidente Ejecutivo  &gt;    Dr. Alvaro Carrillo - A cargo de toda la unidad de Consumo&gt;    acarrillo@davivienda.com &lt;mailto:acarrillo@davivienda.com&gt;&gt;    Carrera 7 No. 73-47 Piso 11&gt;    Telèfono 3468015</v>
          </cell>
        </row>
        <row r="25">
          <cell r="B25" t="str">
            <v>Luz Angela</v>
          </cell>
          <cell r="C25" t="str">
            <v>Castro</v>
          </cell>
          <cell r="D25" t="str">
            <v>Asobancaria</v>
          </cell>
          <cell r="J25" t="str">
            <v xml:space="preserve"> 326-6600</v>
          </cell>
          <cell r="P25" t="str">
            <v>lcastro@asobancaria.com</v>
          </cell>
          <cell r="Q25" t="str">
            <v>lcastro@asobancaria.com</v>
          </cell>
        </row>
        <row r="26">
          <cell r="B26" t="str">
            <v>Mauricio Rafael</v>
          </cell>
          <cell r="C26" t="str">
            <v>Celin Gall</v>
          </cell>
          <cell r="D26" t="str">
            <v>Banco de Occidente</v>
          </cell>
          <cell r="E26" t="str">
            <v>Gerente División Producto Banca Empresarial</v>
          </cell>
          <cell r="F26" t="str">
            <v>Carrera 4 No 7-61 piso 10 Cali</v>
          </cell>
          <cell r="G26" t="str">
            <v>Cali</v>
          </cell>
          <cell r="H26" t="str">
            <v>Colombia</v>
          </cell>
          <cell r="I26" t="str">
            <v>(572) 886-7286</v>
          </cell>
          <cell r="J26" t="str">
            <v>886-1111 ext 1800-1801</v>
          </cell>
          <cell r="P26" t="str">
            <v>mcelin@bancodeoccidente.com.co</v>
          </cell>
          <cell r="Q26" t="str">
            <v>Mauricio Celin</v>
          </cell>
        </row>
        <row r="27">
          <cell r="B27" t="str">
            <v>Daniel</v>
          </cell>
          <cell r="C27" t="str">
            <v>Cheyne</v>
          </cell>
          <cell r="F27" t="str">
            <v>10852 N Kendall Dr.        Miami</v>
          </cell>
          <cell r="G27" t="str">
            <v>Miami</v>
          </cell>
          <cell r="H27" t="str">
            <v>USA</v>
          </cell>
          <cell r="L27" t="str">
            <v>305-279-3190</v>
          </cell>
          <cell r="P27" t="str">
            <v>drcheyne@hotmail.com</v>
          </cell>
        </row>
        <row r="28">
          <cell r="B28" t="str">
            <v>Maria Andrea</v>
          </cell>
          <cell r="C28" t="str">
            <v>Claros</v>
          </cell>
          <cell r="D28" t="str">
            <v>Bancolombia</v>
          </cell>
          <cell r="F28" t="str">
            <v>Cra 52, No. 50-20        Medellin</v>
          </cell>
          <cell r="G28" t="str">
            <v>Medellín</v>
          </cell>
          <cell r="H28" t="str">
            <v>Colombia</v>
          </cell>
          <cell r="I28" t="str">
            <v>(574) 511-0653</v>
          </cell>
          <cell r="J28" t="str">
            <v>511-5516 / 514-0209</v>
          </cell>
          <cell r="K28" t="str">
            <v>+57 (011574) -5108832</v>
          </cell>
          <cell r="P28" t="str">
            <v>MCLAROS@bancolombia.com.co</v>
          </cell>
          <cell r="Q28" t="str">
            <v>MCLAROS@bancolombia.com.co</v>
          </cell>
        </row>
        <row r="29">
          <cell r="B29" t="str">
            <v>Roberto</v>
          </cell>
          <cell r="C29" t="str">
            <v>Cocheteux</v>
          </cell>
          <cell r="D29" t="str">
            <v>Grupo Colsanitas</v>
          </cell>
          <cell r="J29" t="str">
            <v>646-6070 ext 1201</v>
          </cell>
          <cell r="K29" t="str">
            <v>+57 646 60 60</v>
          </cell>
          <cell r="R29" t="str">
            <v>José María, estos son los datos de Roberto Cocheteux de ColsanitasTel 571  6466070/  646 60 60 ext 1201Yo los llevo por si acaso</v>
          </cell>
        </row>
        <row r="30">
          <cell r="B30" t="str">
            <v>Mario</v>
          </cell>
          <cell r="C30" t="str">
            <v>Contreras</v>
          </cell>
          <cell r="D30" t="str">
            <v>ETB</v>
          </cell>
          <cell r="E30" t="str">
            <v>Vicepresidente Financiero</v>
          </cell>
          <cell r="F30" t="str">
            <v>Carrera 8 No 20-56 piso 9</v>
          </cell>
          <cell r="G30" t="str">
            <v>Bogota</v>
          </cell>
          <cell r="H30" t="str">
            <v>Colombia</v>
          </cell>
          <cell r="I30" t="str">
            <v>(571) 342-0457</v>
          </cell>
          <cell r="J30" t="str">
            <v>(571) 242-2265</v>
          </cell>
          <cell r="P30" t="str">
            <v>mariocon@etb.com.co</v>
          </cell>
          <cell r="Q30" t="str">
            <v>mariocon@etb.com.co</v>
          </cell>
          <cell r="R30" t="str">
            <v/>
          </cell>
        </row>
        <row r="31">
          <cell r="B31" t="str">
            <v>Luis Fernando</v>
          </cell>
          <cell r="C31" t="str">
            <v>Criales</v>
          </cell>
          <cell r="D31" t="str">
            <v>Finagro</v>
          </cell>
          <cell r="G31" t="str">
            <v>Bogota</v>
          </cell>
          <cell r="J31" t="str">
            <v>338-0190</v>
          </cell>
          <cell r="L31">
            <v>3380189</v>
          </cell>
          <cell r="M31" t="str">
            <v>316-471-9279</v>
          </cell>
          <cell r="P31" t="str">
            <v>lcriales@finagro.com.co</v>
          </cell>
        </row>
        <row r="32">
          <cell r="B32" t="str">
            <v>Brenda</v>
          </cell>
          <cell r="C32" t="str">
            <v>Cubillos</v>
          </cell>
          <cell r="D32" t="str">
            <v>HSBC</v>
          </cell>
          <cell r="M32">
            <v>3153977126</v>
          </cell>
          <cell r="P32" t="str">
            <v>brenda.cubillos@hsbc.com.co</v>
          </cell>
          <cell r="Q32" t="str">
            <v>Brenda Cubillos (brenda.cubillos@hsbc.com.co)</v>
          </cell>
        </row>
        <row r="33">
          <cell r="B33" t="str">
            <v>Nombre</v>
          </cell>
          <cell r="C33" t="str">
            <v>Apellido</v>
          </cell>
          <cell r="D33" t="str">
            <v>Empresa</v>
          </cell>
          <cell r="E33" t="str">
            <v>Titulo</v>
          </cell>
          <cell r="F33" t="str">
            <v>Direccion</v>
          </cell>
          <cell r="G33" t="str">
            <v>Ciudad</v>
          </cell>
          <cell r="H33" t="str">
            <v>Pais</v>
          </cell>
          <cell r="I33" t="str">
            <v>Fax</v>
          </cell>
          <cell r="J33" t="str">
            <v>TelOficina</v>
          </cell>
        </row>
        <row r="34">
          <cell r="B34" t="str">
            <v>Hector</v>
          </cell>
          <cell r="C34" t="str">
            <v>Cuellar</v>
          </cell>
          <cell r="D34" t="str">
            <v>BanSuperior</v>
          </cell>
          <cell r="E34" t="str">
            <v>Asesor Externo</v>
          </cell>
          <cell r="F34" t="str">
            <v>Carrera 7 #73-47, Piso 11</v>
          </cell>
          <cell r="G34" t="str">
            <v>Bogotá</v>
          </cell>
          <cell r="H34" t="str">
            <v>Colombia</v>
          </cell>
          <cell r="J34" t="str">
            <v>(571) 606-9036</v>
          </cell>
          <cell r="M34" t="str">
            <v>+34 (-619) -212716</v>
          </cell>
          <cell r="P34" t="str">
            <v>hjrcuellar@hotmail.com</v>
          </cell>
          <cell r="Q34" t="str">
            <v>hjrcuellar@hotmail.com</v>
          </cell>
          <cell r="R34" t="str">
            <v>hjrcuellar@hotmail.com</v>
          </cell>
        </row>
        <row r="35">
          <cell r="B35" t="str">
            <v>MariaMercedes</v>
          </cell>
          <cell r="C35" t="str">
            <v>Cuellar</v>
          </cell>
          <cell r="D35" t="str">
            <v>Asobancaria</v>
          </cell>
          <cell r="E35" t="str">
            <v>Presidente</v>
          </cell>
          <cell r="F35" t="str">
            <v>Carrera 9 No 74-08 piso 9</v>
          </cell>
          <cell r="G35" t="str">
            <v>Bogotá</v>
          </cell>
          <cell r="H35" t="str">
            <v>USA</v>
          </cell>
          <cell r="J35">
            <v>3266608</v>
          </cell>
          <cell r="L35" t="str">
            <v>0115713266612</v>
          </cell>
          <cell r="M35">
            <v>3103494106</v>
          </cell>
          <cell r="P35" t="str">
            <v>mcuellar@asobancaria.com</v>
          </cell>
          <cell r="Q35" t="str">
            <v>MariaMercedes Cuellar</v>
          </cell>
          <cell r="R35" t="str">
            <v xml:space="preserve">Directo MM 0115713266612/083102500791 celular Marcela  </v>
          </cell>
        </row>
        <row r="36">
          <cell r="B36" t="str">
            <v>Juan  Manuel</v>
          </cell>
          <cell r="C36" t="str">
            <v>Diaz</v>
          </cell>
          <cell r="D36" t="str">
            <v>Davivienda</v>
          </cell>
          <cell r="E36" t="str">
            <v>Vicepresidente Comercial</v>
          </cell>
          <cell r="F36" t="str">
            <v>Carrera 7  No 31 - 10 piso 25</v>
          </cell>
          <cell r="G36" t="str">
            <v>Bogota</v>
          </cell>
          <cell r="H36" t="str">
            <v>Colombia</v>
          </cell>
          <cell r="I36" t="str">
            <v>(571) 285-6817</v>
          </cell>
          <cell r="J36" t="str">
            <v xml:space="preserve"> 285-8226</v>
          </cell>
          <cell r="K36" t="str">
            <v>011571330 00 00</v>
          </cell>
          <cell r="P36" t="str">
            <v>jmdiaz@davivienda.com</v>
          </cell>
          <cell r="Q36" t="str">
            <v>jmdiaz@davivienda.com</v>
          </cell>
        </row>
        <row r="37">
          <cell r="B37" t="str">
            <v>JoseFernando</v>
          </cell>
          <cell r="C37" t="str">
            <v>Duran Gutierrez</v>
          </cell>
          <cell r="D37" t="str">
            <v>Banco Caja Social</v>
          </cell>
          <cell r="E37" t="str">
            <v>Vicepresidente Comercial</v>
          </cell>
          <cell r="P37" t="str">
            <v>bancaj_vpoliticas@fundacion-social.com.co</v>
          </cell>
          <cell r="Q37" t="str">
            <v>bancaj_vpoliticas@fundacion-social.com.co</v>
          </cell>
        </row>
        <row r="38">
          <cell r="B38" t="str">
            <v>Mauricio</v>
          </cell>
          <cell r="C38" t="str">
            <v>Echeverry</v>
          </cell>
          <cell r="D38" t="str">
            <v>Bancolombia</v>
          </cell>
          <cell r="E38" t="str">
            <v>Jefe Operativo</v>
          </cell>
          <cell r="F38" t="str">
            <v>Caarrera 52 No 50 -20 Piso 5  Medellin</v>
          </cell>
          <cell r="G38" t="str">
            <v>Medellin</v>
          </cell>
          <cell r="H38" t="str">
            <v>Colombia</v>
          </cell>
          <cell r="I38" t="str">
            <v>(574) 511-0987</v>
          </cell>
          <cell r="J38" t="str">
            <v>(574)5766060</v>
          </cell>
          <cell r="K38" t="str">
            <v>(574) 514-7300</v>
          </cell>
          <cell r="P38" t="str">
            <v>maecheve@bancolombia.com.co</v>
          </cell>
          <cell r="Q38" t="str">
            <v>maecheve@bancolombia.com.co</v>
          </cell>
          <cell r="R38" t="str">
            <v>510 8633  teléfono directodirect 510-8633</v>
          </cell>
        </row>
        <row r="39">
          <cell r="B39" t="str">
            <v>Maria Carmina</v>
          </cell>
          <cell r="C39" t="str">
            <v>Ferro</v>
          </cell>
          <cell r="D39" t="str">
            <v>Banco de Crédito</v>
          </cell>
          <cell r="E39" t="str">
            <v>Presidente</v>
          </cell>
          <cell r="F39" t="str">
            <v>Carrera 7 No. 27-18</v>
          </cell>
          <cell r="G39" t="str">
            <v>Bogota</v>
          </cell>
          <cell r="H39" t="str">
            <v>USA</v>
          </cell>
          <cell r="J39" t="str">
            <v>0115713394800</v>
          </cell>
          <cell r="P39" t="str">
            <v>cferro@bancodecredito.com.co</v>
          </cell>
          <cell r="Q39" t="str">
            <v>cferro@bancodecredito.com.co</v>
          </cell>
          <cell r="R39" t="str">
            <v xml:space="preserve">María Carmiña	Ferro Iriarte	Presidente	Carrera 7 No. 27-18	Bogotá D.C.	3394800	</v>
          </cell>
        </row>
        <row r="40">
          <cell r="B40" t="str">
            <v>Mauricio</v>
          </cell>
          <cell r="C40" t="str">
            <v>Fonseca</v>
          </cell>
          <cell r="D40" t="str">
            <v>Citi</v>
          </cell>
          <cell r="E40" t="str">
            <v>Head of Cards</v>
          </cell>
          <cell r="P40" t="str">
            <v>mauricio.fonseca@citi.com</v>
          </cell>
          <cell r="Q40" t="str">
            <v>Fonseca, Mauricio</v>
          </cell>
        </row>
        <row r="41">
          <cell r="B41" t="str">
            <v>Camila</v>
          </cell>
          <cell r="C41" t="str">
            <v>Forero</v>
          </cell>
          <cell r="D41" t="str">
            <v>Davivienda</v>
          </cell>
          <cell r="F41" t="str">
            <v>Carrera 7 #73-47, Piso 11</v>
          </cell>
          <cell r="G41" t="str">
            <v>Bogotá</v>
          </cell>
          <cell r="H41" t="str">
            <v>Colombia</v>
          </cell>
          <cell r="J41" t="str">
            <v>3300000 Ext. 5215</v>
          </cell>
          <cell r="P41" t="str">
            <v>cforerop@davivienda.com</v>
          </cell>
          <cell r="Q41" t="str">
            <v>cforerop@davivienda.com</v>
          </cell>
          <cell r="R41" t="str">
            <v xml:space="preserve">	Gerencia TDC y Consumo&gt;    Camila Forero - encargada de las tarjetas de crèdito genèricas y lìneas&gt; de consumo&gt;    cforerop@davivienda.com &lt;mailto:cforerop@davivienda.com&gt;&gt;    Carrera 7 No. 31-10 Piso 20&gt;    Telèfono 3300000 Ext. 5215</v>
          </cell>
        </row>
        <row r="42">
          <cell r="B42" t="str">
            <v>Efraín</v>
          </cell>
          <cell r="C42" t="str">
            <v>Forero Fonseca</v>
          </cell>
          <cell r="D42" t="str">
            <v>DaVivienda</v>
          </cell>
          <cell r="E42" t="str">
            <v>Presidente</v>
          </cell>
          <cell r="F42" t="str">
            <v>Cra. 7 # 31-10, Piso 25</v>
          </cell>
          <cell r="G42" t="str">
            <v>Bogotá</v>
          </cell>
          <cell r="H42" t="str">
            <v>Colombia</v>
          </cell>
          <cell r="J42" t="str">
            <v>(571) 288-4085</v>
          </cell>
          <cell r="K42" t="str">
            <v>011571330 00 00</v>
          </cell>
          <cell r="L42" t="str">
            <v>(571) 330000</v>
          </cell>
          <cell r="P42" t="str">
            <v>eforero@davivienda.com</v>
          </cell>
          <cell r="Q42" t="str">
            <v>eforero@davivienda.com</v>
          </cell>
          <cell r="R42" t="str">
            <v xml:space="preserve">Asistente:  Consuelo  Directo 2851021cbaracaldo@davivienda.comDirecto 011-571 2851021Fax: 011-571 2876908 Asistente:  Consuelo  Fax 011- 571- 2876908 Directo 2851021Directo 011-571 2851021Fax: 011-571 2876908 </v>
          </cell>
        </row>
        <row r="43">
          <cell r="B43" t="str">
            <v>Orlando</v>
          </cell>
          <cell r="C43" t="str">
            <v>Garcia</v>
          </cell>
          <cell r="D43" t="str">
            <v>Visa Colombia</v>
          </cell>
          <cell r="E43" t="str">
            <v>Presidente</v>
          </cell>
          <cell r="F43" t="str">
            <v>Calle 72 No 6 - 12</v>
          </cell>
          <cell r="G43" t="str">
            <v>Bogota</v>
          </cell>
          <cell r="H43" t="str">
            <v>Colombia</v>
          </cell>
          <cell r="I43" t="str">
            <v>(571) 212-0857</v>
          </cell>
          <cell r="J43" t="str">
            <v>(571) 376-6440</v>
          </cell>
          <cell r="K43" t="str">
            <v>0115713127997</v>
          </cell>
          <cell r="M43" t="str">
            <v>314 359 02 54</v>
          </cell>
          <cell r="N43" t="str">
            <v>011573158954019</v>
          </cell>
          <cell r="O43" t="str">
            <v>10/14/2001</v>
          </cell>
          <cell r="P43" t="str">
            <v>ogarcia@visa.com.co</v>
          </cell>
          <cell r="Q43" t="str">
            <v>ogarcia@visa.com.co</v>
          </cell>
          <cell r="R43" t="str">
            <v>&lt;&lt;Orlando Garcia's Birthday&gt;&gt;314 359 02 54</v>
          </cell>
        </row>
        <row r="44">
          <cell r="B44" t="str">
            <v>Camilo</v>
          </cell>
          <cell r="C44" t="str">
            <v>Granada</v>
          </cell>
          <cell r="D44" t="str">
            <v>Gravitas</v>
          </cell>
          <cell r="J44" t="str">
            <v>011 571 312 1744</v>
          </cell>
          <cell r="M44" t="str">
            <v>310 666 6604.</v>
          </cell>
          <cell r="R44" t="str">
            <v>------------From:	Bruno, Jennifer (McGowan)Sent:	Friday, June 03, 2005 12:19 PMTo:	Lasprilla, Patricia; Perez-Galindo, SalvadorSubject:	FW: Camilo Granada June 9thFYI-----Original Message-----From: Miguel Silva [mailto:msilva@gravitas.</v>
          </cell>
        </row>
        <row r="45">
          <cell r="B45" t="str">
            <v>Martha</v>
          </cell>
          <cell r="C45" t="str">
            <v>Heredia</v>
          </cell>
          <cell r="D45" t="str">
            <v>Banco Popular</v>
          </cell>
          <cell r="F45" t="str">
            <v>Calle 14 No 8 - 50 Piso 7</v>
          </cell>
          <cell r="H45" t="str">
            <v>USA</v>
          </cell>
          <cell r="I45" t="str">
            <v>011-571-3395500 ext 4356</v>
          </cell>
          <cell r="J45" t="str">
            <v>3395550 ext 4358</v>
          </cell>
          <cell r="K45" t="str">
            <v>+57 (1) 339550</v>
          </cell>
          <cell r="M45" t="str">
            <v>315 324-1855</v>
          </cell>
          <cell r="P45" t="str">
            <v>martha_heredia@bancopopular.com.co</v>
          </cell>
          <cell r="Q45" t="str">
            <v>martha_heredia@bancopopular.com.co</v>
          </cell>
          <cell r="R45" t="str">
            <v>Martha Heredia - Banco Popularfax 011-571-3395500 ext 4356Sandra secretariamartha_heredia@bancopopular.com.co</v>
          </cell>
        </row>
        <row r="46">
          <cell r="B46" t="str">
            <v>Gerardo</v>
          </cell>
          <cell r="C46" t="str">
            <v>Hernandez</v>
          </cell>
          <cell r="D46" t="str">
            <v>Banco República</v>
          </cell>
          <cell r="E46" t="str">
            <v>Secretario General Banco República</v>
          </cell>
          <cell r="J46" t="str">
            <v>0115713431083</v>
          </cell>
          <cell r="P46" t="str">
            <v>ghernaco@banrep.gov.co</v>
          </cell>
          <cell r="Q46" t="str">
            <v>ghernaco@banrep.gov.co</v>
          </cell>
          <cell r="R46" t="str">
            <v>Estela</v>
          </cell>
        </row>
        <row r="47">
          <cell r="B47" t="str">
            <v xml:space="preserve">Ana Maria </v>
          </cell>
          <cell r="C47" t="str">
            <v>Huertas</v>
          </cell>
          <cell r="D47" t="str">
            <v>Davivienda</v>
          </cell>
          <cell r="F47" t="str">
            <v>Carrera 7 #73-47, Piso 11</v>
          </cell>
          <cell r="G47" t="str">
            <v>Bogotá</v>
          </cell>
          <cell r="H47" t="str">
            <v>Colombia</v>
          </cell>
          <cell r="J47" t="str">
            <v>(571) 606-9000</v>
          </cell>
          <cell r="P47" t="str">
            <v>ahuertas@davivienda.com.co</v>
          </cell>
          <cell r="Q47" t="str">
            <v>ahuertas@davivienda.com.co</v>
          </cell>
          <cell r="R47" t="str">
            <v xml:space="preserve">	Direcciòn de Comercios&gt;    Ana Marìa Huertas Ceballos - maneja todo el tema de Comercios&gt;    ahuertas@davivienda.com.co &lt;mailto:ahuertas@davivienda.com.co&gt;&gt;    Carrera 7 No. 73-47 Piso 11&gt;    Telèfono 6069000 Ext. 3347 - 3370</v>
          </cell>
        </row>
        <row r="48">
          <cell r="B48" t="str">
            <v>Alberto</v>
          </cell>
          <cell r="C48" t="str">
            <v>Isaza</v>
          </cell>
          <cell r="D48" t="str">
            <v>Inversora</v>
          </cell>
          <cell r="E48" t="str">
            <v>Vicepresidente Comercial</v>
          </cell>
          <cell r="F48" t="str">
            <v>Calle 70 No 7- -23</v>
          </cell>
          <cell r="G48" t="str">
            <v>Bogota</v>
          </cell>
          <cell r="H48" t="str">
            <v>Colombia</v>
          </cell>
          <cell r="J48" t="str">
            <v>(571) 255-8055</v>
          </cell>
          <cell r="K48" t="str">
            <v>(571) 255-8454</v>
          </cell>
          <cell r="P48" t="str">
            <v>aisaza@inversora.comn</v>
          </cell>
          <cell r="Q48" t="str">
            <v>aisaza@inversora.comn</v>
          </cell>
        </row>
        <row r="49">
          <cell r="B49" t="str">
            <v>Jorge Enrique</v>
          </cell>
          <cell r="C49" t="str">
            <v>Jaimes</v>
          </cell>
          <cell r="D49" t="str">
            <v>Fundación Social</v>
          </cell>
          <cell r="E49" t="str">
            <v>Vicepresidente de operaciones</v>
          </cell>
          <cell r="M49">
            <v>3102996191</v>
          </cell>
          <cell r="P49" t="str">
            <v>bancaj_voperaciones@fundacion-social.com.co</v>
          </cell>
          <cell r="Q49" t="str">
            <v>bancaj_voperaciones@fundacion-social.com.co</v>
          </cell>
          <cell r="R49" t="str">
            <v>cel 310   o 315   2996191</v>
          </cell>
        </row>
        <row r="50">
          <cell r="B50" t="str">
            <v>Alejandro Figueroa</v>
          </cell>
          <cell r="C50" t="str">
            <v>Jaramillo</v>
          </cell>
          <cell r="D50" t="str">
            <v>Banco De Bogota</v>
          </cell>
          <cell r="E50" t="str">
            <v>Presidente</v>
          </cell>
          <cell r="F50" t="str">
            <v>Calle 36 No.  7-47</v>
          </cell>
          <cell r="G50" t="str">
            <v>Bogota</v>
          </cell>
          <cell r="H50" t="str">
            <v>USA</v>
          </cell>
          <cell r="J50" t="str">
            <v>0115713383396</v>
          </cell>
          <cell r="K50" t="str">
            <v>0115713380822</v>
          </cell>
          <cell r="L50" t="str">
            <v>(305) 338-0822</v>
          </cell>
          <cell r="P50" t="str">
            <v>afigueroa@bancodebogota.com.co</v>
          </cell>
          <cell r="Q50" t="str">
            <v>afigueroa@bancodebogota.com.co</v>
          </cell>
          <cell r="R50" t="str">
            <v>3383396 - 3380822Calle 36 # 7-47 Piso Bogotá, D. CColombiaMaría Teresa PerdomoMperdomo@bancodebogota.com.co</v>
          </cell>
        </row>
        <row r="51">
          <cell r="B51" t="str">
            <v>Gustavo</v>
          </cell>
          <cell r="C51" t="str">
            <v>Leaño</v>
          </cell>
          <cell r="D51" t="str">
            <v>Visa Colombia</v>
          </cell>
          <cell r="E51" t="str">
            <v>Vicepresidente Mercadeo</v>
          </cell>
          <cell r="F51" t="str">
            <v>Calle 72 no 6 12</v>
          </cell>
          <cell r="G51" t="str">
            <v>Bogota</v>
          </cell>
          <cell r="H51" t="str">
            <v>Colombia</v>
          </cell>
          <cell r="I51" t="str">
            <v>(571) 310-0857</v>
          </cell>
          <cell r="J51" t="str">
            <v>+011 (571) 312-7984</v>
          </cell>
          <cell r="K51" t="str">
            <v>0115713177984</v>
          </cell>
          <cell r="L51" t="str">
            <v>(571) 214-4137</v>
          </cell>
          <cell r="M51" t="str">
            <v>310 8664423</v>
          </cell>
          <cell r="O51" t="str">
            <v>2/27/2002</v>
          </cell>
          <cell r="P51" t="str">
            <v>gleano@visa.com.co</v>
          </cell>
          <cell r="Q51" t="str">
            <v>Gustavo Leaño</v>
          </cell>
          <cell r="R51" t="str">
            <v>&lt;&lt;Gustavo Leaño's Birthday&gt;&gt; 11573108664423apto 6556360</v>
          </cell>
        </row>
        <row r="52">
          <cell r="B52" t="str">
            <v>Alejandro</v>
          </cell>
          <cell r="C52" t="str">
            <v>Linares</v>
          </cell>
          <cell r="D52" t="str">
            <v xml:space="preserve">Abogado </v>
          </cell>
          <cell r="F52" t="str">
            <v>Cra 9 No 73-24 Piso 3</v>
          </cell>
          <cell r="G52" t="str">
            <v>Bogotá</v>
          </cell>
          <cell r="H52" t="str">
            <v>USA</v>
          </cell>
          <cell r="J52" t="str">
            <v>(571) 310-7055</v>
          </cell>
          <cell r="K52" t="str">
            <v>(571) 319-2900</v>
          </cell>
          <cell r="M52">
            <v>3153313360</v>
          </cell>
          <cell r="P52" t="str">
            <v>alinares@gomezpinzon.com</v>
          </cell>
          <cell r="Q52" t="str">
            <v>Alejandro Linares</v>
          </cell>
          <cell r="R52" t="str">
            <v>Se reconoce como la oficina de  Gómez-Pinzón .Con otros abogados que son Linares-Samper-Suárez-VillamilEl abogado de la oficina que conocí,  se llama:Alejandro Linares. Tel es 571-319-2900 / 5713107055Cra 9 No 73’24 Piso 3Bogotá Colombia</v>
          </cell>
        </row>
        <row r="53">
          <cell r="B53" t="str">
            <v>Jorge</v>
          </cell>
          <cell r="C53" t="str">
            <v>Londono Saldarriaga</v>
          </cell>
          <cell r="D53" t="str">
            <v>Bancolombia</v>
          </cell>
          <cell r="E53" t="str">
            <v>Presidente</v>
          </cell>
          <cell r="F53" t="str">
            <v xml:space="preserve">Calle 50 No. 51-66    Medellin   </v>
          </cell>
          <cell r="G53" t="str">
            <v>Medellin</v>
          </cell>
          <cell r="H53" t="str">
            <v>USA</v>
          </cell>
          <cell r="J53" t="str">
            <v>0115745115516</v>
          </cell>
          <cell r="K53" t="str">
            <v>0115745108800</v>
          </cell>
          <cell r="P53" t="str">
            <v>jlondono@bancolombia.com.co</v>
          </cell>
          <cell r="Q53" t="str">
            <v>jlondono@bancolombia.com.co</v>
          </cell>
        </row>
        <row r="54">
          <cell r="B54" t="str">
            <v>Jaime</v>
          </cell>
          <cell r="C54" t="str">
            <v>Mantilla</v>
          </cell>
          <cell r="D54" t="str">
            <v>Citibank</v>
          </cell>
          <cell r="E54" t="str">
            <v>Cards</v>
          </cell>
          <cell r="J54" t="str">
            <v>0115716394192</v>
          </cell>
          <cell r="P54" t="str">
            <v>jaime.luis.mantilla@citi.com</v>
          </cell>
          <cell r="Q54" t="str">
            <v>Jaime Mantilla</v>
          </cell>
        </row>
        <row r="55">
          <cell r="B55" t="str">
            <v>Arturo</v>
          </cell>
          <cell r="C55" t="str">
            <v>Martinez</v>
          </cell>
          <cell r="D55" t="str">
            <v>FESA</v>
          </cell>
          <cell r="G55" t="str">
            <v>Bogota</v>
          </cell>
          <cell r="J55" t="str">
            <v>410-6766</v>
          </cell>
          <cell r="M55" t="str">
            <v>315-896-0918</v>
          </cell>
          <cell r="P55" t="str">
            <v>amartinez@fesa.com.co</v>
          </cell>
        </row>
        <row r="56">
          <cell r="B56" t="str">
            <v>Beatriz</v>
          </cell>
          <cell r="C56" t="str">
            <v>Marulanda</v>
          </cell>
          <cell r="D56" t="str">
            <v>Marulanda Consultores</v>
          </cell>
          <cell r="E56" t="str">
            <v>Consultora</v>
          </cell>
          <cell r="F56" t="str">
            <v>Calle 67 No 4A – 67</v>
          </cell>
          <cell r="G56" t="str">
            <v>Bogotá</v>
          </cell>
          <cell r="H56" t="str">
            <v>USA</v>
          </cell>
          <cell r="I56" t="str">
            <v>011571-2551587</v>
          </cell>
          <cell r="J56" t="str">
            <v>011571-2551598</v>
          </cell>
          <cell r="K56" t="str">
            <v>011571-6700857</v>
          </cell>
          <cell r="M56" t="str">
            <v>(300) 206-5188</v>
          </cell>
          <cell r="P56" t="str">
            <v>marulandaconsult@etb.net.co</v>
          </cell>
          <cell r="Q56" t="str">
            <v>marulandaconsult@etb.net.co</v>
          </cell>
          <cell r="R56" t="str">
            <v>Beatriz Marulanda de GarciaMarulanda ConsultoresCalle 67 No 4A - 67Tel 571-2551598 / 571-6700857Fax 571-2551587Bogotá ColombiaCorreo electrónico: marulandaconsult@etb.net.co</v>
          </cell>
        </row>
        <row r="57">
          <cell r="B57" t="str">
            <v>Alvaro</v>
          </cell>
          <cell r="C57" t="str">
            <v>Medina</v>
          </cell>
          <cell r="D57" t="str">
            <v>Davivienda</v>
          </cell>
          <cell r="E57" t="str">
            <v>Vicepresidente tarjetas</v>
          </cell>
          <cell r="P57" t="str">
            <v>amedinal@davivienda.com</v>
          </cell>
          <cell r="Q57" t="str">
            <v>amedinal@davivienda.com</v>
          </cell>
        </row>
        <row r="58">
          <cell r="B58" t="str">
            <v>Carlos</v>
          </cell>
          <cell r="C58" t="str">
            <v>Morales</v>
          </cell>
          <cell r="D58" t="str">
            <v>Fundación Social</v>
          </cell>
          <cell r="E58" t="str">
            <v>Vicepresidente Operaciones Fundacion Social</v>
          </cell>
          <cell r="M58">
            <v>3158288393</v>
          </cell>
          <cell r="P58" t="str">
            <v>carlos_morales@fundacion-social.com.co</v>
          </cell>
          <cell r="Q58" t="str">
            <v>carlos_morales@fundacion-social.com.co</v>
          </cell>
          <cell r="R58" t="str">
            <v/>
          </cell>
        </row>
        <row r="59">
          <cell r="B59" t="str">
            <v>Danilo</v>
          </cell>
          <cell r="C59" t="str">
            <v>Morales</v>
          </cell>
          <cell r="D59" t="str">
            <v>Banco Colpatria</v>
          </cell>
          <cell r="F59" t="str">
            <v>Cra 7 No 24 - 89 Piso 35</v>
          </cell>
          <cell r="G59" t="str">
            <v>Bogota</v>
          </cell>
          <cell r="H59" t="str">
            <v>Colombia</v>
          </cell>
          <cell r="I59" t="str">
            <v>(571) 284-6426</v>
          </cell>
          <cell r="J59" t="str">
            <v>(571) 336-0864</v>
          </cell>
          <cell r="K59" t="str">
            <v>(571) 338-6300</v>
          </cell>
          <cell r="M59" t="str">
            <v xml:space="preserve"> 311 254-8062</v>
          </cell>
          <cell r="O59" t="str">
            <v>9/14/2006</v>
          </cell>
          <cell r="P59" t="str">
            <v>moraled@colpatria.com</v>
          </cell>
          <cell r="Q59" t="str">
            <v>moraled@colpatria.com</v>
          </cell>
          <cell r="R59" t="str">
            <v>2846426   fax 3418500  tel directo.0115713418500  311 2548062</v>
          </cell>
        </row>
        <row r="60">
          <cell r="B60" t="str">
            <v>Diana</v>
          </cell>
          <cell r="C60" t="str">
            <v>Neira</v>
          </cell>
          <cell r="D60" t="str">
            <v>Banco Colpatria</v>
          </cell>
          <cell r="E60" t="str">
            <v>secre 3386300 ext 3511</v>
          </cell>
          <cell r="F60" t="str">
            <v>Cra 7 No 24 - 89 Piso 35</v>
          </cell>
          <cell r="G60" t="str">
            <v>Bogota</v>
          </cell>
          <cell r="H60" t="str">
            <v>Colombia</v>
          </cell>
          <cell r="I60" t="str">
            <v>(571) 286-1186</v>
          </cell>
          <cell r="J60" t="str">
            <v>0115713343351</v>
          </cell>
          <cell r="K60" t="str">
            <v>0115713313049</v>
          </cell>
          <cell r="M60">
            <v>3112548019</v>
          </cell>
          <cell r="P60" t="str">
            <v>neirad@colpatria.com</v>
          </cell>
          <cell r="Q60" t="str">
            <v>neirad@colpatria.com</v>
          </cell>
          <cell r="R60" t="str">
            <v>mary luz asistente</v>
          </cell>
        </row>
        <row r="61">
          <cell r="B61" t="str">
            <v>Tatiana</v>
          </cell>
          <cell r="C61" t="str">
            <v>Nogales</v>
          </cell>
          <cell r="D61" t="str">
            <v>BBVA Colombia</v>
          </cell>
          <cell r="E61" t="str">
            <v>Depto. Canales Complementarios</v>
          </cell>
          <cell r="F61" t="str">
            <v>Cra 9 No 72 - 21 Piso 9</v>
          </cell>
          <cell r="G61" t="str">
            <v>Bogotá</v>
          </cell>
          <cell r="H61" t="str">
            <v>USA</v>
          </cell>
          <cell r="I61" t="str">
            <v>(571) 343-8346 / 343-8331</v>
          </cell>
          <cell r="J61" t="str">
            <v>343-8267 / 312-4666</v>
          </cell>
          <cell r="K61" t="str">
            <v>(571) 347-1600</v>
          </cell>
          <cell r="P61" t="str">
            <v>tatiana.nogales@bbva.com.co</v>
          </cell>
          <cell r="Q61" t="str">
            <v>tatiana.nogales@bbva.com.co</v>
          </cell>
          <cell r="R61" t="str">
            <v>Asistente:	(571) 343-1372</v>
          </cell>
        </row>
        <row r="62">
          <cell r="B62" t="str">
            <v>Eduardo</v>
          </cell>
          <cell r="C62" t="str">
            <v>Pacheco</v>
          </cell>
          <cell r="D62" t="str">
            <v>Banco Colpatria</v>
          </cell>
          <cell r="E62" t="str">
            <v>Presidente</v>
          </cell>
          <cell r="F62" t="str">
            <v>Cra 7 No 24 - 89 Piso 10</v>
          </cell>
          <cell r="G62" t="str">
            <v>Bogota</v>
          </cell>
          <cell r="H62" t="str">
            <v>Colombia</v>
          </cell>
          <cell r="I62" t="str">
            <v>(571) 286-1186</v>
          </cell>
          <cell r="J62" t="str">
            <v>(571) 352-0247</v>
          </cell>
          <cell r="K62" t="str">
            <v>(571) 338-6300 ext 3561</v>
          </cell>
          <cell r="P62" t="str">
            <v>www.bancocolpatria.com.co</v>
          </cell>
          <cell r="Q62" t="str">
            <v>www.bancocolpatria.com.co</v>
          </cell>
          <cell r="R62" t="str">
            <v/>
          </cell>
        </row>
        <row r="63">
          <cell r="B63" t="str">
            <v>Rodrigo</v>
          </cell>
          <cell r="C63" t="str">
            <v>Paredes García</v>
          </cell>
          <cell r="D63" t="str">
            <v>Caja Social</v>
          </cell>
          <cell r="E63" t="str">
            <v>Vicepresidente Estrategias</v>
          </cell>
          <cell r="M63">
            <v>3152224213</v>
          </cell>
          <cell r="P63" t="str">
            <v>rodrigo_paredes@fundacion-social.com.co</v>
          </cell>
          <cell r="Q63" t="str">
            <v>rodrigo_paredes@fundacion-social.com.co</v>
          </cell>
        </row>
        <row r="64">
          <cell r="B64" t="str">
            <v>Martha</v>
          </cell>
          <cell r="C64" t="str">
            <v>pedraza</v>
          </cell>
          <cell r="D64" t="str">
            <v>Aviatur</v>
          </cell>
          <cell r="E64" t="str">
            <v>Vicepresidente Financiera</v>
          </cell>
          <cell r="F64" t="str">
            <v>Calle 71 No 5 - 97 piso 7</v>
          </cell>
          <cell r="G64" t="str">
            <v>Bogota</v>
          </cell>
          <cell r="H64" t="str">
            <v>Colombia</v>
          </cell>
          <cell r="J64" t="str">
            <v>0115713120489</v>
          </cell>
          <cell r="K64" t="str">
            <v>011573120492</v>
          </cell>
          <cell r="L64" t="str">
            <v>0116716107308</v>
          </cell>
          <cell r="M64">
            <v>3164742481</v>
          </cell>
          <cell r="P64" t="str">
            <v>vfinanciera@aviatur.com.co</v>
          </cell>
          <cell r="Q64" t="str">
            <v>Martha Pedraza</v>
          </cell>
          <cell r="R64" t="str">
            <v>Sus datos: Martha Pedraza RuedaVicepresidente Financiera Aviaturvfinanciera@aviatur.com.cotel 011-571-3120489   ó  3120492dirección: Calle 71 No 5 - 97 piso 7Casa: Transv 1era No 84A - 89 Apto 601</v>
          </cell>
        </row>
        <row r="65">
          <cell r="B65" t="str">
            <v>Nombre</v>
          </cell>
          <cell r="C65" t="str">
            <v>Apellido</v>
          </cell>
          <cell r="D65" t="str">
            <v>Empresa</v>
          </cell>
          <cell r="E65" t="str">
            <v>Titulo</v>
          </cell>
          <cell r="F65" t="str">
            <v>Direccion</v>
          </cell>
          <cell r="G65" t="str">
            <v>Ciudad</v>
          </cell>
          <cell r="H65" t="str">
            <v>Pais</v>
          </cell>
          <cell r="I65" t="str">
            <v>Fax</v>
          </cell>
          <cell r="J65" t="str">
            <v>TelOficina</v>
          </cell>
        </row>
        <row r="66">
          <cell r="B66" t="str">
            <v>Santiago</v>
          </cell>
          <cell r="C66" t="str">
            <v>Perdomo Maldonado</v>
          </cell>
          <cell r="D66" t="str">
            <v>Banco Colpatria</v>
          </cell>
          <cell r="E66" t="str">
            <v>Presidente</v>
          </cell>
          <cell r="F66" t="str">
            <v>Cra 7 No 24 - 89 Piso 10</v>
          </cell>
          <cell r="G66" t="str">
            <v>Bogota</v>
          </cell>
          <cell r="H66" t="str">
            <v>Colombia</v>
          </cell>
          <cell r="I66" t="str">
            <v>(571) 286-1186</v>
          </cell>
          <cell r="J66" t="str">
            <v>(571) 334-3351</v>
          </cell>
          <cell r="K66" t="str">
            <v>(571) 338-6300</v>
          </cell>
          <cell r="M66">
            <v>3112548065</v>
          </cell>
          <cell r="P66" t="str">
            <v>perdomos@colpatria.com</v>
          </cell>
          <cell r="Q66" t="str">
            <v>perdomos@banco.colpatria.com.co</v>
          </cell>
          <cell r="R66" t="str">
            <v>Perdomo Maldonado	Presidente	Carrera 7 No. 24-89 Piso 10	Bogotá D.C.	3386300-3386161	Emilia moram@colpatria.com</v>
          </cell>
        </row>
        <row r="67">
          <cell r="B67" t="str">
            <v>ESPERANZA</v>
          </cell>
          <cell r="C67" t="str">
            <v>PEREZ</v>
          </cell>
          <cell r="D67" t="str">
            <v>Banco de Occidente</v>
          </cell>
          <cell r="E67" t="str">
            <v>Gerente División de Tarjetas de Crédito</v>
          </cell>
          <cell r="F67" t="str">
            <v>Carrera 13 No 27 '47 Piso 17</v>
          </cell>
          <cell r="H67" t="str">
            <v>USA</v>
          </cell>
          <cell r="I67" t="str">
            <v>0115712972000 ext 6304</v>
          </cell>
          <cell r="J67" t="str">
            <v>+011 (571) 241-9536</v>
          </cell>
          <cell r="K67" t="str">
            <v>0115712972000 ext 6768</v>
          </cell>
          <cell r="M67">
            <v>3102108449</v>
          </cell>
          <cell r="R67" t="str">
            <v>Directo (571) 2419536</v>
          </cell>
        </row>
        <row r="68">
          <cell r="B68" t="str">
            <v>Santiago</v>
          </cell>
          <cell r="C68" t="str">
            <v>Perez</v>
          </cell>
          <cell r="D68" t="str">
            <v>Bancolombia</v>
          </cell>
          <cell r="E68" t="str">
            <v>Vicepresidente Banca Personal e Intermedia</v>
          </cell>
          <cell r="F68" t="str">
            <v>Cra 52, No. 50-20  Medellin</v>
          </cell>
          <cell r="G68" t="str">
            <v>Medellín</v>
          </cell>
          <cell r="H68" t="str">
            <v>Colombia</v>
          </cell>
          <cell r="I68" t="str">
            <v>(574) 511-0653</v>
          </cell>
          <cell r="J68" t="str">
            <v>511-5516 / 514-0209</v>
          </cell>
          <cell r="K68" t="str">
            <v>0115745108655</v>
          </cell>
          <cell r="P68" t="str">
            <v>sperez@bancolombia.com.co</v>
          </cell>
          <cell r="Q68" t="str">
            <v>sperez@bancolombia.com.co</v>
          </cell>
          <cell r="R68" t="str">
            <v>directo 011-574-510-8655</v>
          </cell>
        </row>
        <row r="69">
          <cell r="B69" t="str">
            <v>Maritza</v>
          </cell>
          <cell r="C69" t="str">
            <v>Pérez</v>
          </cell>
          <cell r="D69" t="str">
            <v>DaVivienda</v>
          </cell>
          <cell r="E69" t="str">
            <v>Directora de Mercadeo y Publicidad</v>
          </cell>
          <cell r="F69" t="str">
            <v>Cra. 7 # 31-10</v>
          </cell>
          <cell r="G69" t="str">
            <v>Bogotá</v>
          </cell>
          <cell r="H69" t="str">
            <v>Colombia</v>
          </cell>
          <cell r="I69" t="str">
            <v>(571) 285-7110</v>
          </cell>
          <cell r="J69" t="str">
            <v>0115712884085</v>
          </cell>
          <cell r="K69" t="str">
            <v>0115713300000 ext 6329</v>
          </cell>
          <cell r="M69">
            <v>3156062271</v>
          </cell>
          <cell r="P69" t="str">
            <v>mperez@davivienda.com</v>
          </cell>
          <cell r="Q69" t="str">
            <v>Maritza Pérez</v>
          </cell>
          <cell r="R69" t="str">
            <v>Asistente:	Diana González	dmgonzalez@davivienda.com</v>
          </cell>
        </row>
        <row r="70">
          <cell r="B70" t="str">
            <v>Nelson</v>
          </cell>
          <cell r="C70" t="str">
            <v>Pinilla</v>
          </cell>
          <cell r="D70" t="str">
            <v>Visa Colombia</v>
          </cell>
          <cell r="E70" t="str">
            <v>Gerente Operaciones</v>
          </cell>
          <cell r="F70" t="str">
            <v>Calle 72 No 6 - 12</v>
          </cell>
          <cell r="G70" t="str">
            <v>Bogota</v>
          </cell>
          <cell r="H70" t="str">
            <v>Colombia</v>
          </cell>
          <cell r="I70" t="str">
            <v>(571) 212-0857</v>
          </cell>
          <cell r="J70" t="str">
            <v>(571) 376-6440 x.1209</v>
          </cell>
          <cell r="M70" t="str">
            <v>310 239 7529</v>
          </cell>
          <cell r="O70" t="str">
            <v>3/11/2001</v>
          </cell>
          <cell r="P70" t="str">
            <v>npinilla@visa.com.co</v>
          </cell>
          <cell r="Q70" t="str">
            <v>Nelson Pinilla</v>
          </cell>
        </row>
        <row r="71">
          <cell r="B71" t="str">
            <v>Eduardo</v>
          </cell>
          <cell r="C71" t="str">
            <v>Pizano</v>
          </cell>
          <cell r="D71" t="str">
            <v>aincol</v>
          </cell>
          <cell r="G71" t="str">
            <v>Bogota</v>
          </cell>
          <cell r="J71" t="str">
            <v>312-0241</v>
          </cell>
          <cell r="M71" t="str">
            <v>315-3977079</v>
          </cell>
          <cell r="P71" t="str">
            <v>epizano@aincol.com</v>
          </cell>
        </row>
        <row r="72">
          <cell r="B72" t="str">
            <v>Diana Margaita</v>
          </cell>
          <cell r="C72" t="str">
            <v>Prada</v>
          </cell>
          <cell r="D72" t="str">
            <v>Visa Colombia</v>
          </cell>
          <cell r="E72" t="str">
            <v>Gerente Regional Bogota</v>
          </cell>
          <cell r="F72" t="str">
            <v>Calle 72 No 6 - 12</v>
          </cell>
          <cell r="G72" t="str">
            <v>Bogota</v>
          </cell>
          <cell r="H72" t="str">
            <v>Colombia</v>
          </cell>
          <cell r="I72" t="str">
            <v>(571) 212-5201</v>
          </cell>
          <cell r="J72" t="str">
            <v>(571) 376-6440 ext</v>
          </cell>
          <cell r="O72" t="str">
            <v>4/27/2001</v>
          </cell>
          <cell r="P72" t="str">
            <v>dprada@visa.com.co</v>
          </cell>
          <cell r="Q72" t="str">
            <v>dprada@visa.com.co</v>
          </cell>
        </row>
        <row r="73">
          <cell r="B73" t="str">
            <v>MariaNieves</v>
          </cell>
          <cell r="C73" t="str">
            <v>Puentes</v>
          </cell>
          <cell r="D73" t="str">
            <v>Caja Social- Colmena</v>
          </cell>
          <cell r="E73" t="str">
            <v>Director Tarjetas de Credito</v>
          </cell>
          <cell r="F73" t="str">
            <v>Carrera 7 No 77 - 65 piso 11</v>
          </cell>
          <cell r="G73" t="str">
            <v>Bogota</v>
          </cell>
          <cell r="H73" t="str">
            <v>Colombia</v>
          </cell>
          <cell r="J73" t="str">
            <v>(571) 3138000 1046</v>
          </cell>
          <cell r="M73">
            <v>3158779989</v>
          </cell>
          <cell r="P73" t="str">
            <v>maria_puentes@fundacion-social.com.co</v>
          </cell>
          <cell r="Q73" t="str">
            <v>maria_puentes@fundacion-social.com.co</v>
          </cell>
          <cell r="R73" t="str">
            <v>3137195 presidencia</v>
          </cell>
        </row>
        <row r="74">
          <cell r="B74" t="str">
            <v>Claudia</v>
          </cell>
          <cell r="C74" t="str">
            <v>Restrepo</v>
          </cell>
          <cell r="G74" t="str">
            <v>Bogota</v>
          </cell>
          <cell r="J74" t="str">
            <v>405-0707</v>
          </cell>
          <cell r="L74" t="str">
            <v>624-0951</v>
          </cell>
          <cell r="M74" t="str">
            <v>310-878-7360</v>
          </cell>
          <cell r="P74" t="str">
            <v>claudiarestrepol@hotmail.com</v>
          </cell>
        </row>
        <row r="75">
          <cell r="B75" t="str">
            <v>Alexa</v>
          </cell>
          <cell r="C75" t="str">
            <v>Riess</v>
          </cell>
          <cell r="D75" t="str">
            <v>Liberty Colombia</v>
          </cell>
          <cell r="G75" t="str">
            <v>Bogota</v>
          </cell>
          <cell r="J75" t="str">
            <v>376-5330</v>
          </cell>
          <cell r="L75" t="str">
            <v>255-4518</v>
          </cell>
          <cell r="P75" t="str">
            <v>alexa.riess@libertycolombia.com.co</v>
          </cell>
        </row>
        <row r="76">
          <cell r="B76" t="str">
            <v>Fernando</v>
          </cell>
          <cell r="C76" t="str">
            <v>Rios</v>
          </cell>
          <cell r="F76" t="str">
            <v>Calle118b bis # 13A-30</v>
          </cell>
          <cell r="G76" t="str">
            <v>Bogota</v>
          </cell>
          <cell r="H76" t="str">
            <v>Colombia</v>
          </cell>
          <cell r="J76" t="str">
            <v>305-215-6482</v>
          </cell>
          <cell r="L76" t="str">
            <v>305-215-6791</v>
          </cell>
          <cell r="M76" t="str">
            <v>310-239-7959</v>
          </cell>
          <cell r="P76" t="str">
            <v>edeupesis@yahoo.com</v>
          </cell>
        </row>
        <row r="77">
          <cell r="B77" t="str">
            <v>Adriana Marcela</v>
          </cell>
          <cell r="C77" t="str">
            <v>Rivas</v>
          </cell>
          <cell r="D77" t="str">
            <v>Banco de Bogota</v>
          </cell>
          <cell r="F77" t="str">
            <v>Cra 13 No 26 - 45 Entrepiso</v>
          </cell>
          <cell r="H77" t="str">
            <v>Colombia</v>
          </cell>
          <cell r="J77" t="str">
            <v>3320032 ext 1247</v>
          </cell>
          <cell r="M77">
            <v>3164341180</v>
          </cell>
          <cell r="P77" t="str">
            <v>arivas@bancodebogota.com.co</v>
          </cell>
          <cell r="Q77" t="str">
            <v>arivas@bancodebogota.com.co</v>
          </cell>
          <cell r="R77" t="str">
            <v/>
          </cell>
        </row>
        <row r="78">
          <cell r="B78" t="str">
            <v>Luz Marina</v>
          </cell>
          <cell r="C78" t="str">
            <v>Rocha</v>
          </cell>
          <cell r="D78" t="str">
            <v>Visa Colombia</v>
          </cell>
          <cell r="E78" t="str">
            <v>Asistente Presidencia</v>
          </cell>
          <cell r="F78" t="str">
            <v>Calle 72 No 6 - 12</v>
          </cell>
          <cell r="G78" t="str">
            <v>Bogota</v>
          </cell>
          <cell r="H78" t="str">
            <v>Colombia</v>
          </cell>
          <cell r="I78" t="str">
            <v>(571) 212-0857</v>
          </cell>
          <cell r="J78" t="str">
            <v>(571) 376-6440</v>
          </cell>
          <cell r="O78" t="str">
            <v>3/6/2001</v>
          </cell>
          <cell r="P78" t="str">
            <v>LMRocha@visa.com.co</v>
          </cell>
          <cell r="Q78" t="str">
            <v>Luz Marina Rocha</v>
          </cell>
        </row>
        <row r="79">
          <cell r="B79" t="str">
            <v>Margarita</v>
          </cell>
          <cell r="C79" t="str">
            <v>Rodriguez</v>
          </cell>
          <cell r="D79" t="str">
            <v>Televideo</v>
          </cell>
          <cell r="F79" t="str">
            <v>Transversal 20 No 60-60</v>
          </cell>
          <cell r="G79" t="str">
            <v>Bogota</v>
          </cell>
          <cell r="H79" t="str">
            <v>Colombia</v>
          </cell>
          <cell r="I79" t="str">
            <v>(571) 212-5857</v>
          </cell>
          <cell r="J79" t="str">
            <v>0115712544888</v>
          </cell>
          <cell r="M79" t="str">
            <v>310 696 6782</v>
          </cell>
          <cell r="P79" t="str">
            <v>mercadeo@televideo.com.co</v>
          </cell>
          <cell r="Q79" t="str">
            <v>mercadeo@televideo.com.co</v>
          </cell>
          <cell r="R79" t="str">
            <v>Ana Margarita Rodríguez PosadaDirectora de MercadeoTelevideoTel: (571) 254 4888Fax: (571) 212 5857Cel: (57) 312 306 4918 www.televideo.com.comrodriguez@televideo.com.coCel: (57) 310 696 6782</v>
          </cell>
        </row>
        <row r="80">
          <cell r="B80" t="str">
            <v>Ana Maria</v>
          </cell>
          <cell r="C80" t="str">
            <v>Rojas</v>
          </cell>
          <cell r="D80" t="str">
            <v>Citibank</v>
          </cell>
          <cell r="E80" t="str">
            <v>Vicepresidente Banca Personal</v>
          </cell>
          <cell r="F80" t="str">
            <v>Carrera 9A No 99-02 Piso 3</v>
          </cell>
          <cell r="G80" t="str">
            <v>Bogota</v>
          </cell>
          <cell r="H80" t="str">
            <v>Colombia</v>
          </cell>
          <cell r="I80" t="str">
            <v>(571) 249-6022/ 6382420</v>
          </cell>
          <cell r="J80" t="str">
            <v>(571) 485-4000 ext 3930</v>
          </cell>
          <cell r="K80" t="str">
            <v>(571) 326-4120 ext 3876</v>
          </cell>
          <cell r="L80" t="str">
            <v>0115713 25 00 14</v>
          </cell>
          <cell r="P80" t="str">
            <v>Ana-M.Rojas@citicorp.com</v>
          </cell>
          <cell r="Q80" t="str">
            <v>Ana-M.Rojas@citicorp.com</v>
          </cell>
          <cell r="R80" t="str">
            <v>ANA MARIA ROJAS QUIROGACards- Product ManagerDirect line: 3 25 00 14CITIBANKBogotá - Colombia María Clara Gonzalez.</v>
          </cell>
        </row>
        <row r="81">
          <cell r="B81" t="str">
            <v>Nubia Ines</v>
          </cell>
          <cell r="C81" t="str">
            <v>Sanabria</v>
          </cell>
          <cell r="D81" t="str">
            <v>Banco de Bogota</v>
          </cell>
          <cell r="E81" t="str">
            <v>Mercadeo</v>
          </cell>
          <cell r="J81" t="str">
            <v>(571) 444-1060 ext 1490</v>
          </cell>
          <cell r="P81" t="str">
            <v>NSANABR@bancodebogota.com.co</v>
          </cell>
          <cell r="Q81" t="str">
            <v>NSANABR@bancodebogota.com.co</v>
          </cell>
          <cell r="R81" t="str">
            <v>Asistente:  Sandra (571) 444-1060 ext 1490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UNICO"/>
      <sheetName val="MENU "/>
      <sheetName val="ADICIONALES"/>
      <sheetName val="BRUNCH"/>
      <sheetName val="M. INFANTIL"/>
      <sheetName val="INFANTIL"/>
      <sheetName val="TIPICO"/>
      <sheetName val="Menu1-2"/>
      <sheetName val="Menu3-4"/>
      <sheetName val="Menu4-5"/>
      <sheetName val="Estacion de Postres "/>
      <sheetName val="Estacion de Dulces"/>
      <sheetName val="TIPICO 2"/>
      <sheetName val="PARRILLADA SENCILLA"/>
      <sheetName val="25,000"/>
      <sheetName val="MEX"/>
      <sheetName val="ORIENTAL"/>
      <sheetName val="PERUANO"/>
      <sheetName val="Pasabocas"/>
    </sheetNames>
    <sheetDataSet>
      <sheetData sheetId="0" refreshError="1"/>
      <sheetData sheetId="1" refreshError="1"/>
      <sheetData sheetId="2" refreshError="1">
        <row r="1">
          <cell r="B1" t="str">
            <v>COSTO ADICIONALES</v>
          </cell>
        </row>
        <row r="2">
          <cell r="B2" t="str">
            <v>SELECCIÓN</v>
          </cell>
          <cell r="C2" t="str">
            <v>COSTO</v>
          </cell>
        </row>
        <row r="3">
          <cell r="A3">
            <v>1</v>
          </cell>
          <cell r="B3" t="str">
            <v>MENU INFANTIL</v>
          </cell>
          <cell r="C3">
            <v>22000</v>
          </cell>
        </row>
        <row r="4">
          <cell r="A4">
            <v>2</v>
          </cell>
          <cell r="B4" t="str">
            <v>COMIDA: músicos, escoltas, etc.</v>
          </cell>
          <cell r="C4">
            <v>16000</v>
          </cell>
        </row>
        <row r="5">
          <cell r="A5">
            <v>3</v>
          </cell>
          <cell r="B5" t="str">
            <v>DE SALIDA: Consomé de Pollo al Jeréz con Baguette</v>
          </cell>
          <cell r="C5">
            <v>5800</v>
          </cell>
        </row>
        <row r="6">
          <cell r="A6">
            <v>4</v>
          </cell>
          <cell r="B6" t="str">
            <v>Ponque Amelia Gil 1 libra (40 personas)</v>
          </cell>
          <cell r="C6">
            <v>150000</v>
          </cell>
        </row>
        <row r="7">
          <cell r="A7">
            <v>5</v>
          </cell>
          <cell r="B7" t="str">
            <v xml:space="preserve">Coctel sin Licor (San Francisco o California) </v>
          </cell>
          <cell r="C7">
            <v>5800</v>
          </cell>
        </row>
        <row r="8">
          <cell r="A8">
            <v>100</v>
          </cell>
          <cell r="B8" t="str">
            <v>Liberacion de Mariposas</v>
          </cell>
          <cell r="C8">
            <v>350000</v>
          </cell>
        </row>
        <row r="9">
          <cell r="A9">
            <v>101</v>
          </cell>
          <cell r="B9" t="str">
            <v>ARREGLOS FLORALES PREMIUM (Capilla, Salones y hasta 14 Centros de Mesa)</v>
          </cell>
          <cell r="C9">
            <v>1490000</v>
          </cell>
        </row>
        <row r="10">
          <cell r="A10">
            <v>102</v>
          </cell>
          <cell r="B10" t="str">
            <v>DECORACION PREMIUM (Techo, Salon, Velones/Capilla, Cascadas, Escalera, y Antorchas)</v>
          </cell>
          <cell r="C10">
            <v>1680000</v>
          </cell>
        </row>
        <row r="11">
          <cell r="A11">
            <v>103</v>
          </cell>
          <cell r="B11" t="str">
            <v>Centro Mesa Adicional Sencillo</v>
          </cell>
          <cell r="C11">
            <v>30000</v>
          </cell>
        </row>
        <row r="12">
          <cell r="A12">
            <v>104</v>
          </cell>
          <cell r="B12" t="str">
            <v xml:space="preserve">Centro Mesa Adicional Portavelas Flotante 2 Altura </v>
          </cell>
          <cell r="C12">
            <v>45000</v>
          </cell>
        </row>
        <row r="13">
          <cell r="A13">
            <v>105</v>
          </cell>
          <cell r="B13" t="str">
            <v xml:space="preserve">Centro Mesa Adicional Portavelas Flotante 3 Altura </v>
          </cell>
          <cell r="C13">
            <v>65000</v>
          </cell>
        </row>
        <row r="14">
          <cell r="A14">
            <v>106</v>
          </cell>
          <cell r="B14" t="str">
            <v>Arreglo en Solo Lirios</v>
          </cell>
          <cell r="C14">
            <v>500000</v>
          </cell>
        </row>
        <row r="15">
          <cell r="A15">
            <v>107</v>
          </cell>
          <cell r="B15" t="str">
            <v>Arreglos Flores Teñidas</v>
          </cell>
          <cell r="C15">
            <v>300000</v>
          </cell>
        </row>
        <row r="16">
          <cell r="A16">
            <v>108</v>
          </cell>
          <cell r="B16" t="str">
            <v>Arreglos Flores Horetencias</v>
          </cell>
          <cell r="C16">
            <v>300000</v>
          </cell>
        </row>
        <row r="17">
          <cell r="A17">
            <v>109</v>
          </cell>
          <cell r="B17" t="str">
            <v>Arreglo carro</v>
          </cell>
          <cell r="C17">
            <v>160000</v>
          </cell>
        </row>
        <row r="18">
          <cell r="A18">
            <v>110</v>
          </cell>
          <cell r="B18" t="str">
            <v>Decoracion Escaleras</v>
          </cell>
          <cell r="C18">
            <v>260000</v>
          </cell>
        </row>
        <row r="19">
          <cell r="A19">
            <v>111</v>
          </cell>
          <cell r="B19" t="str">
            <v xml:space="preserve">Decoracion Balcon </v>
          </cell>
          <cell r="C19">
            <v>400000</v>
          </cell>
        </row>
        <row r="20">
          <cell r="A20">
            <v>112</v>
          </cell>
          <cell r="B20" t="str">
            <v xml:space="preserve">Camino Petalos </v>
          </cell>
          <cell r="C20">
            <v>100000</v>
          </cell>
        </row>
        <row r="21">
          <cell r="A21">
            <v>113</v>
          </cell>
          <cell r="B21" t="str">
            <v xml:space="preserve">Tapete Rojo </v>
          </cell>
          <cell r="C21">
            <v>150000</v>
          </cell>
        </row>
        <row r="22">
          <cell r="A22">
            <v>200</v>
          </cell>
          <cell r="B22" t="str">
            <v>Fotografo (100 Fotos en DVD, Hi-Res)</v>
          </cell>
          <cell r="C22">
            <v>950000</v>
          </cell>
        </row>
        <row r="23">
          <cell r="A23">
            <v>201</v>
          </cell>
          <cell r="B23" t="str">
            <v>Fotografo (100 Fotos en DVD, Hi-Res+ web+book+video)</v>
          </cell>
          <cell r="C23">
            <v>2500000</v>
          </cell>
        </row>
        <row r="24">
          <cell r="A24">
            <v>202</v>
          </cell>
          <cell r="B24" t="str">
            <v>Pantalla y Video Beam</v>
          </cell>
          <cell r="C24">
            <v>190000</v>
          </cell>
        </row>
        <row r="25">
          <cell r="A25">
            <v>203</v>
          </cell>
          <cell r="B25" t="str">
            <v>Luces Dobles: 6 ritmicas,2 strober 2 camaras de humo</v>
          </cell>
          <cell r="C25">
            <v>390000</v>
          </cell>
        </row>
        <row r="26">
          <cell r="A26">
            <v>204</v>
          </cell>
          <cell r="B26" t="str">
            <v>Luces Iluminacion: Par 64, Consola y Operario (12 o 18 unds) x Und</v>
          </cell>
          <cell r="C26">
            <v>40000</v>
          </cell>
        </row>
        <row r="27">
          <cell r="A27">
            <v>300</v>
          </cell>
          <cell r="B27" t="str">
            <v>Tarima 2,40x1,20 c/u (Según Requerimiento de Orquesta)</v>
          </cell>
          <cell r="C27">
            <v>65000</v>
          </cell>
        </row>
        <row r="28">
          <cell r="A28">
            <v>301</v>
          </cell>
          <cell r="B28" t="str">
            <v>Ampliar la pista un (1) metro de ancho</v>
          </cell>
          <cell r="C28">
            <v>150000</v>
          </cell>
        </row>
        <row r="29">
          <cell r="A29">
            <v>302</v>
          </cell>
          <cell r="B29" t="str">
            <v>Coros Ceremonia: Violin, Chelo y Soprano</v>
          </cell>
          <cell r="C29">
            <v>450000</v>
          </cell>
        </row>
        <row r="30">
          <cell r="A30">
            <v>303</v>
          </cell>
          <cell r="B30" t="str">
            <v>Dj y Sonido Profesional</v>
          </cell>
          <cell r="C30">
            <v>700000</v>
          </cell>
        </row>
        <row r="31">
          <cell r="A31">
            <v>304</v>
          </cell>
          <cell r="B31" t="str">
            <v>Orq Makore (14 musicos, 4 cantantes, sonido y luces) Ceremonia, Coctel, Cena y Fiesta</v>
          </cell>
          <cell r="C31">
            <v>15000000</v>
          </cell>
        </row>
        <row r="32">
          <cell r="A32">
            <v>305</v>
          </cell>
          <cell r="B32" t="str">
            <v>Orq Tropical Music (14 musicos, 4 cant, sonido y luces) Ceremonia, Coctel, Cena y Fiesta</v>
          </cell>
          <cell r="C32">
            <v>12000000</v>
          </cell>
        </row>
        <row r="33">
          <cell r="A33">
            <v>306</v>
          </cell>
          <cell r="B33" t="str">
            <v>Orq Las Estrellas (10 musicos, 4 cantantes, sonido y luces) Ceremonia, Coctel, Cena y Fiesta</v>
          </cell>
          <cell r="C33">
            <v>13000000</v>
          </cell>
        </row>
        <row r="34">
          <cell r="A34">
            <v>307</v>
          </cell>
          <cell r="B34" t="str">
            <v>Orq Fascinacion (9 musicos, 2 bailarinas, sonido y luces) Ceremonia, Coctel, Cena y Fiesta</v>
          </cell>
          <cell r="C34">
            <v>7000000</v>
          </cell>
        </row>
        <row r="35">
          <cell r="A35">
            <v>308</v>
          </cell>
          <cell r="B35" t="str">
            <v>Orq Maokaracol (10 musicos, 4 bailarinas, sonido y luces) Ceremonia, Coctel, Cena y Fiesta</v>
          </cell>
          <cell r="C35">
            <v>7000000</v>
          </cell>
        </row>
        <row r="36">
          <cell r="A36">
            <v>309</v>
          </cell>
          <cell r="B36" t="str">
            <v>Orq Maokaracol (6 musicos) Ceremonia, Coctel, Cena y Fiesta</v>
          </cell>
          <cell r="C36">
            <v>3600000</v>
          </cell>
        </row>
        <row r="37">
          <cell r="A37">
            <v>310</v>
          </cell>
          <cell r="B37" t="str">
            <v>Orq Kilomboson (10 musicos, 2 bailarinas, sonido y luces) Ceremonia, Coctel, Cena y Fiesta</v>
          </cell>
          <cell r="C37">
            <v>8000000</v>
          </cell>
        </row>
        <row r="38">
          <cell r="A38">
            <v>311</v>
          </cell>
          <cell r="B38" t="str">
            <v>Orq Contacto (12 musicos, 2 bailarinas, sonido y luces) Ceremonia, Coctel, Cena y Fiesta</v>
          </cell>
          <cell r="C38">
            <v>7200000</v>
          </cell>
        </row>
        <row r="39">
          <cell r="A39">
            <v>312</v>
          </cell>
          <cell r="B39" t="str">
            <v>Orq Contacto (6 musicos) Ceremonia, Coctel, Cena y Fiesta</v>
          </cell>
          <cell r="C39">
            <v>3600000</v>
          </cell>
        </row>
        <row r="40">
          <cell r="A40">
            <v>350</v>
          </cell>
          <cell r="B40" t="str">
            <v>Carnaval de Rio (5 Musicos y 7 Personajes de Piso)</v>
          </cell>
          <cell r="C40">
            <v>2000000</v>
          </cell>
        </row>
        <row r="41">
          <cell r="A41">
            <v>351</v>
          </cell>
          <cell r="B41" t="str">
            <v>Show Rock &amp; Roll (Clasicos Rolling Stones, Beatles y Rock Latino)</v>
          </cell>
          <cell r="C41">
            <v>1200000</v>
          </cell>
        </row>
        <row r="42">
          <cell r="A42">
            <v>352</v>
          </cell>
          <cell r="B42" t="str">
            <v>Show Hora Loca: Carnavalito 4 musicos, 2 bailarinas y 2 zanqueros</v>
          </cell>
          <cell r="C42">
            <v>1200000</v>
          </cell>
        </row>
        <row r="43">
          <cell r="A43">
            <v>353</v>
          </cell>
          <cell r="B43" t="str">
            <v>Papayera (6 integrantes: trompeta, clarinete, trombon, bombo, platillo y redoblante)</v>
          </cell>
          <cell r="C43">
            <v>550000</v>
          </cell>
        </row>
        <row r="44">
          <cell r="A44">
            <v>354</v>
          </cell>
          <cell r="B44" t="str">
            <v>Papayera (5 integrantes: trompeta, clarinete, trombon, bombo, platillo y redoblante)</v>
          </cell>
          <cell r="C44">
            <v>500000</v>
          </cell>
        </row>
        <row r="45">
          <cell r="A45">
            <v>355</v>
          </cell>
          <cell r="B45" t="str">
            <v>Parrandon Vallenato (Caja, Guacharaca, Acordeon, Bajo y cantante)</v>
          </cell>
          <cell r="C45">
            <v>450000</v>
          </cell>
        </row>
        <row r="46">
          <cell r="A46">
            <v>400</v>
          </cell>
          <cell r="B46" t="str">
            <v>Salas Lounge para 12 personas</v>
          </cell>
          <cell r="C46">
            <v>250000</v>
          </cell>
        </row>
        <row r="47">
          <cell r="A47">
            <v>410</v>
          </cell>
          <cell r="B47" t="str">
            <v xml:space="preserve">Mantel Arrugado Beige </v>
          </cell>
          <cell r="C47">
            <v>1300</v>
          </cell>
        </row>
        <row r="48">
          <cell r="A48">
            <v>411</v>
          </cell>
          <cell r="B48" t="str">
            <v>Mantel Plata / Oro</v>
          </cell>
          <cell r="C48">
            <v>1000</v>
          </cell>
        </row>
        <row r="49">
          <cell r="A49">
            <v>420</v>
          </cell>
          <cell r="B49" t="str">
            <v>Tapa Organza</v>
          </cell>
          <cell r="C49">
            <v>2500</v>
          </cell>
        </row>
        <row r="50">
          <cell r="A50">
            <v>421</v>
          </cell>
          <cell r="B50" t="str">
            <v>Tapa Bruja - Richielie Blanco</v>
          </cell>
          <cell r="C50">
            <v>2000</v>
          </cell>
        </row>
        <row r="51">
          <cell r="A51">
            <v>422</v>
          </cell>
          <cell r="B51" t="str">
            <v>Tapa mantel Plata / Oro</v>
          </cell>
          <cell r="C51">
            <v>700</v>
          </cell>
        </row>
        <row r="52">
          <cell r="A52">
            <v>430</v>
          </cell>
          <cell r="B52" t="str">
            <v xml:space="preserve">Camino Organza </v>
          </cell>
          <cell r="C52">
            <v>2500</v>
          </cell>
        </row>
        <row r="53">
          <cell r="A53">
            <v>431</v>
          </cell>
          <cell r="B53" t="str">
            <v>Camino Grueso Dorado</v>
          </cell>
          <cell r="C53">
            <v>1000</v>
          </cell>
        </row>
        <row r="54">
          <cell r="A54">
            <v>432</v>
          </cell>
          <cell r="B54" t="str">
            <v>Camino Plata / Oro</v>
          </cell>
          <cell r="C54">
            <v>600</v>
          </cell>
        </row>
        <row r="55">
          <cell r="A55">
            <v>440</v>
          </cell>
          <cell r="B55" t="str">
            <v>Fajon (Moño Silla)</v>
          </cell>
          <cell r="C55">
            <v>1200</v>
          </cell>
        </row>
        <row r="56">
          <cell r="A56">
            <v>441</v>
          </cell>
          <cell r="B56" t="str">
            <v>Pañoleta (Tapa Silla)</v>
          </cell>
          <cell r="C56">
            <v>1600</v>
          </cell>
        </row>
        <row r="57">
          <cell r="A57">
            <v>442</v>
          </cell>
          <cell r="B57" t="str">
            <v>Pañoleta Organza</v>
          </cell>
          <cell r="C57">
            <v>4000</v>
          </cell>
        </row>
        <row r="58">
          <cell r="A58">
            <v>450</v>
          </cell>
          <cell r="B58" t="str">
            <v>Sillas Thifanny</v>
          </cell>
          <cell r="C58">
            <v>6000</v>
          </cell>
        </row>
        <row r="59">
          <cell r="A59">
            <v>451</v>
          </cell>
          <cell r="B59" t="str">
            <v>Sillas Thifanny Transparentes</v>
          </cell>
          <cell r="C59">
            <v>8500</v>
          </cell>
        </row>
        <row r="60">
          <cell r="A60">
            <v>460</v>
          </cell>
          <cell r="B60" t="str">
            <v>Mesa Redonda</v>
          </cell>
          <cell r="C60">
            <v>9000</v>
          </cell>
        </row>
        <row r="61">
          <cell r="A61">
            <v>461</v>
          </cell>
          <cell r="B61" t="str">
            <v>Mesa de Vidrio Cuadradas Doble Vidrio (1,50x1,50)</v>
          </cell>
          <cell r="C61">
            <v>55000</v>
          </cell>
        </row>
        <row r="62">
          <cell r="A62">
            <v>462</v>
          </cell>
          <cell r="B62" t="str">
            <v>Mesa Coctel Metalica y 4 Sillas Altas</v>
          </cell>
          <cell r="C62">
            <v>90000</v>
          </cell>
        </row>
        <row r="63">
          <cell r="A63">
            <v>463</v>
          </cell>
          <cell r="B63" t="str">
            <v>Mesa Coctel y 4 Sillas Tipo Huevo</v>
          </cell>
          <cell r="C63">
            <v>130000</v>
          </cell>
        </row>
        <row r="64">
          <cell r="A64">
            <v>464</v>
          </cell>
          <cell r="B64" t="str">
            <v>Tablones 1,80x75 Sin transporte</v>
          </cell>
          <cell r="C64">
            <v>85000</v>
          </cell>
        </row>
        <row r="65">
          <cell r="A65">
            <v>500</v>
          </cell>
          <cell r="B65" t="str">
            <v>Carpas de 3x3 Sin transporte</v>
          </cell>
          <cell r="C65">
            <v>80000</v>
          </cell>
        </row>
        <row r="66">
          <cell r="A66">
            <v>501</v>
          </cell>
          <cell r="B66" t="str">
            <v>Carpas de 6x6 Sin transporte</v>
          </cell>
          <cell r="C66">
            <v>150000</v>
          </cell>
        </row>
        <row r="67">
          <cell r="A67">
            <v>550</v>
          </cell>
          <cell r="B67" t="str">
            <v>Calefactores para exterior o salon ( sin transporte)</v>
          </cell>
          <cell r="C67">
            <v>90000</v>
          </cell>
        </row>
        <row r="68">
          <cell r="A68">
            <v>600</v>
          </cell>
          <cell r="B68" t="str">
            <v>Transporte de Vans para 20 pasajeros ( De 6:00pm a 3:00am)</v>
          </cell>
          <cell r="C68">
            <v>185000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R388"/>
  <sheetViews>
    <sheetView showGridLines="0" tabSelected="1" view="pageBreakPreview" topLeftCell="A14" zoomScale="98" zoomScaleNormal="100" zoomScaleSheetLayoutView="98" workbookViewId="0">
      <selection activeCell="P39" sqref="P39"/>
    </sheetView>
  </sheetViews>
  <sheetFormatPr baseColWidth="10" defaultColWidth="9.7109375" defaultRowHeight="15" x14ac:dyDescent="0.25"/>
  <cols>
    <col min="1" max="1" width="4.28515625" style="1" customWidth="1"/>
    <col min="2" max="2" width="6.7109375" style="1" customWidth="1"/>
    <col min="3" max="3" width="11.85546875" style="1" customWidth="1"/>
    <col min="4" max="4" width="58.28515625" style="1" customWidth="1"/>
    <col min="5" max="5" width="11.28515625" style="1" customWidth="1"/>
    <col min="6" max="6" width="0.85546875" style="1" customWidth="1"/>
    <col min="7" max="7" width="1.5703125" style="2" customWidth="1"/>
    <col min="8" max="8" width="10.28515625" style="1" customWidth="1"/>
    <col min="9" max="9" width="14.85546875" style="43" customWidth="1"/>
    <col min="10" max="10" width="11.5703125" style="1" bestFit="1" customWidth="1"/>
    <col min="11" max="11" width="4.42578125" style="1" bestFit="1" customWidth="1"/>
    <col min="12" max="12" width="33.140625" style="1" hidden="1" customWidth="1"/>
    <col min="13" max="13" width="10.28515625" style="1" customWidth="1"/>
    <col min="14" max="16384" width="9.7109375" style="1"/>
  </cols>
  <sheetData>
    <row r="1" spans="2:18" ht="6.75" customHeight="1" x14ac:dyDescent="0.25"/>
    <row r="2" spans="2:18" ht="18.75" x14ac:dyDescent="0.25">
      <c r="B2" s="63" t="s">
        <v>32</v>
      </c>
      <c r="C2" s="63"/>
      <c r="D2" s="63"/>
      <c r="E2" s="63"/>
      <c r="F2" s="63"/>
      <c r="G2" s="63"/>
      <c r="H2" s="63"/>
      <c r="I2" s="63"/>
      <c r="J2" s="4"/>
      <c r="K2" s="4"/>
      <c r="M2" s="4"/>
      <c r="N2" s="4"/>
    </row>
    <row r="3" spans="2:18" ht="13.5" hidden="1" customHeight="1" x14ac:dyDescent="0.25">
      <c r="B3" s="68" t="e">
        <f>UPPER(#REF!)</f>
        <v>#REF!</v>
      </c>
      <c r="C3" s="68"/>
      <c r="D3" s="68"/>
      <c r="E3" s="5"/>
      <c r="F3" s="5"/>
      <c r="G3" s="5"/>
      <c r="H3" s="5"/>
      <c r="I3" s="44"/>
      <c r="J3" s="4"/>
      <c r="K3" s="4"/>
      <c r="M3" s="4"/>
      <c r="N3" s="4"/>
    </row>
    <row r="4" spans="2:18" ht="12.75" customHeight="1" x14ac:dyDescent="0.25">
      <c r="B4" s="64" t="s">
        <v>7</v>
      </c>
      <c r="C4" s="64"/>
      <c r="D4" s="64"/>
      <c r="E4" s="6">
        <v>0.79166666666666663</v>
      </c>
      <c r="F4" s="65" t="s">
        <v>8</v>
      </c>
      <c r="G4" s="65"/>
      <c r="H4" s="7">
        <v>0.11458333333333333</v>
      </c>
      <c r="I4" s="45">
        <f ca="1">NOW()</f>
        <v>42633.427476620367</v>
      </c>
    </row>
    <row r="5" spans="2:18" ht="15.75" x14ac:dyDescent="0.25">
      <c r="B5" s="66" t="s">
        <v>34</v>
      </c>
      <c r="C5" s="66"/>
      <c r="D5" s="66"/>
      <c r="E5" s="67" t="s">
        <v>0</v>
      </c>
      <c r="F5" s="67"/>
      <c r="G5" s="67" t="s">
        <v>9</v>
      </c>
      <c r="H5" s="67"/>
      <c r="I5" s="46">
        <v>500</v>
      </c>
      <c r="L5" s="8"/>
      <c r="M5" s="9"/>
      <c r="N5" s="9"/>
      <c r="O5" s="9"/>
      <c r="P5" s="9"/>
      <c r="Q5" s="9"/>
      <c r="R5" s="9"/>
    </row>
    <row r="6" spans="2:18" ht="6.75" customHeight="1" x14ac:dyDescent="0.25">
      <c r="B6" s="10"/>
      <c r="C6" s="10"/>
      <c r="D6" s="10"/>
      <c r="E6" s="11"/>
      <c r="F6" s="11"/>
      <c r="G6" s="11"/>
      <c r="H6" s="11"/>
      <c r="I6" s="47"/>
      <c r="L6" s="8"/>
      <c r="M6" s="9"/>
      <c r="N6" s="9"/>
      <c r="O6" s="9"/>
      <c r="P6" s="9"/>
      <c r="Q6" s="9"/>
      <c r="R6" s="9"/>
    </row>
    <row r="7" spans="2:18" ht="14.25" customHeight="1" x14ac:dyDescent="0.25">
      <c r="B7" s="12" t="s">
        <v>28</v>
      </c>
      <c r="C7" s="12"/>
      <c r="D7" s="12"/>
      <c r="E7" s="61">
        <v>4400000</v>
      </c>
      <c r="F7" s="61"/>
      <c r="G7" s="60">
        <v>1</v>
      </c>
      <c r="H7" s="60"/>
      <c r="I7" s="21">
        <f>+G7*E7</f>
        <v>4400000</v>
      </c>
      <c r="L7" s="13"/>
      <c r="M7" s="9"/>
      <c r="N7" s="9"/>
      <c r="O7" s="9"/>
      <c r="P7" s="9"/>
      <c r="Q7" s="9"/>
      <c r="R7" s="9"/>
    </row>
    <row r="8" spans="2:18" ht="14.25" customHeight="1" x14ac:dyDescent="0.25">
      <c r="B8" s="14" t="s">
        <v>13</v>
      </c>
      <c r="C8" s="14"/>
      <c r="D8" s="14"/>
      <c r="E8" s="60" t="s">
        <v>10</v>
      </c>
      <c r="F8" s="60"/>
      <c r="G8" s="60" t="s">
        <v>10</v>
      </c>
      <c r="H8" s="60"/>
      <c r="I8" s="21" t="s">
        <v>10</v>
      </c>
      <c r="L8" s="15"/>
      <c r="M8" s="16"/>
      <c r="N8" s="16"/>
      <c r="O8" s="16"/>
      <c r="P8" s="16"/>
      <c r="Q8" s="16"/>
      <c r="R8" s="16"/>
    </row>
    <row r="9" spans="2:18" ht="14.25" hidden="1" customHeight="1" x14ac:dyDescent="0.25">
      <c r="B9" s="17" t="s">
        <v>20</v>
      </c>
      <c r="C9" s="14"/>
      <c r="D9" s="14"/>
      <c r="E9" s="61">
        <v>4800</v>
      </c>
      <c r="F9" s="61"/>
      <c r="G9" s="60"/>
      <c r="H9" s="60"/>
      <c r="I9" s="21"/>
      <c r="L9" s="15"/>
      <c r="M9" s="16"/>
      <c r="N9" s="16"/>
      <c r="O9" s="16"/>
      <c r="P9" s="16"/>
      <c r="Q9" s="16"/>
      <c r="R9" s="16"/>
    </row>
    <row r="10" spans="2:18" ht="14.25" hidden="1" customHeight="1" x14ac:dyDescent="0.25">
      <c r="B10" s="17" t="s">
        <v>21</v>
      </c>
      <c r="C10" s="14"/>
      <c r="D10" s="14"/>
      <c r="E10" s="61">
        <v>3200</v>
      </c>
      <c r="F10" s="61"/>
      <c r="G10" s="60"/>
      <c r="H10" s="60"/>
      <c r="I10" s="21"/>
      <c r="L10" s="15"/>
      <c r="M10" s="16"/>
      <c r="N10" s="16"/>
      <c r="O10" s="16"/>
      <c r="P10" s="16"/>
      <c r="Q10" s="16"/>
      <c r="R10" s="16"/>
    </row>
    <row r="11" spans="2:18" ht="14.25" customHeight="1" x14ac:dyDescent="0.25">
      <c r="B11" s="55" t="s">
        <v>29</v>
      </c>
      <c r="C11" s="56"/>
      <c r="D11" s="56"/>
      <c r="E11" s="61">
        <v>3480</v>
      </c>
      <c r="F11" s="61"/>
      <c r="G11" s="60">
        <f>+I5</f>
        <v>500</v>
      </c>
      <c r="H11" s="60"/>
      <c r="I11" s="58" t="s">
        <v>19</v>
      </c>
      <c r="L11" s="15"/>
      <c r="M11" s="16"/>
      <c r="N11" s="16"/>
      <c r="O11" s="16"/>
      <c r="P11" s="16"/>
      <c r="Q11" s="16"/>
      <c r="R11" s="16"/>
    </row>
    <row r="12" spans="2:18" x14ac:dyDescent="0.25">
      <c r="B12" s="17" t="s">
        <v>22</v>
      </c>
      <c r="C12" s="17"/>
      <c r="D12" s="17"/>
      <c r="E12" s="61">
        <v>5800</v>
      </c>
      <c r="F12" s="61"/>
      <c r="G12" s="60">
        <f>+I5</f>
        <v>500</v>
      </c>
      <c r="H12" s="60"/>
      <c r="I12" s="21">
        <f t="shared" ref="I12" si="0">E12*G12</f>
        <v>2900000</v>
      </c>
      <c r="M12" s="16"/>
      <c r="N12" s="16"/>
      <c r="O12" s="16"/>
      <c r="P12" s="16"/>
      <c r="Q12" s="16"/>
      <c r="R12" s="16"/>
    </row>
    <row r="13" spans="2:18" x14ac:dyDescent="0.25">
      <c r="B13" s="18" t="s">
        <v>26</v>
      </c>
      <c r="C13" s="17"/>
      <c r="D13" s="17"/>
      <c r="E13" s="61">
        <v>25800</v>
      </c>
      <c r="F13" s="61"/>
      <c r="G13" s="60">
        <f>I5</f>
        <v>500</v>
      </c>
      <c r="H13" s="60"/>
      <c r="I13" s="21">
        <f>E13*G13</f>
        <v>12900000</v>
      </c>
      <c r="M13" s="16"/>
      <c r="N13" s="16"/>
      <c r="O13" s="16"/>
      <c r="P13" s="16"/>
      <c r="Q13" s="16"/>
      <c r="R13" s="16"/>
    </row>
    <row r="14" spans="2:18" x14ac:dyDescent="0.25">
      <c r="B14" s="18" t="s">
        <v>30</v>
      </c>
      <c r="C14" s="17"/>
      <c r="D14" s="17"/>
      <c r="E14" s="61">
        <v>3900</v>
      </c>
      <c r="F14" s="61"/>
      <c r="G14" s="60">
        <f>+I5</f>
        <v>500</v>
      </c>
      <c r="H14" s="60"/>
      <c r="I14" s="52">
        <f>E14*G14</f>
        <v>1950000</v>
      </c>
      <c r="M14" s="16"/>
      <c r="N14" s="16"/>
      <c r="O14" s="16"/>
      <c r="P14" s="16"/>
      <c r="Q14" s="16"/>
      <c r="R14" s="16"/>
    </row>
    <row r="15" spans="2:18" x14ac:dyDescent="0.25">
      <c r="B15" s="12"/>
      <c r="C15" s="12"/>
      <c r="D15" s="12"/>
      <c r="E15" s="61"/>
      <c r="F15" s="61"/>
      <c r="G15" s="60"/>
      <c r="H15" s="60"/>
      <c r="I15" s="21"/>
      <c r="L15" s="19"/>
      <c r="M15" s="16"/>
      <c r="N15" s="16"/>
      <c r="O15" s="16"/>
      <c r="P15" s="16"/>
      <c r="Q15" s="16"/>
      <c r="R15" s="16"/>
    </row>
    <row r="16" spans="2:18" ht="7.5" customHeight="1" x14ac:dyDescent="0.25">
      <c r="B16" s="20"/>
      <c r="C16" s="20"/>
      <c r="D16" s="20"/>
      <c r="E16" s="61"/>
      <c r="F16" s="61"/>
      <c r="G16" s="60"/>
      <c r="H16" s="60"/>
      <c r="I16" s="21"/>
      <c r="L16" s="19"/>
      <c r="M16" s="16"/>
      <c r="N16" s="16"/>
      <c r="O16" s="16"/>
      <c r="P16" s="16"/>
      <c r="Q16" s="16"/>
      <c r="R16" s="16"/>
    </row>
    <row r="17" spans="1:18" x14ac:dyDescent="0.25">
      <c r="B17" s="73" t="s">
        <v>2</v>
      </c>
      <c r="C17" s="73"/>
      <c r="D17" s="73"/>
      <c r="E17" s="61"/>
      <c r="F17" s="61"/>
      <c r="G17" s="60"/>
      <c r="H17" s="60"/>
      <c r="I17" s="21"/>
      <c r="L17" s="19"/>
      <c r="M17" s="16"/>
      <c r="N17" s="16"/>
      <c r="O17" s="16"/>
      <c r="P17" s="16"/>
      <c r="Q17" s="16"/>
      <c r="R17" s="16"/>
    </row>
    <row r="18" spans="1:18" x14ac:dyDescent="0.25">
      <c r="B18" s="22" t="s">
        <v>25</v>
      </c>
      <c r="C18" s="23"/>
      <c r="D18" s="23"/>
      <c r="E18" s="77">
        <v>52400</v>
      </c>
      <c r="F18" s="77"/>
      <c r="G18" s="78">
        <f>ROUNDUP(((I5*1)/10),0)</f>
        <v>50</v>
      </c>
      <c r="H18" s="78"/>
      <c r="I18" s="21">
        <f>E18*G18</f>
        <v>2620000</v>
      </c>
      <c r="J18" s="24"/>
      <c r="K18" s="2"/>
      <c r="L18" s="25"/>
      <c r="M18" s="16"/>
      <c r="N18" s="16"/>
      <c r="O18" s="16"/>
      <c r="P18" s="16"/>
      <c r="Q18" s="16"/>
      <c r="R18" s="16"/>
    </row>
    <row r="19" spans="1:18" x14ac:dyDescent="0.25">
      <c r="B19" s="18" t="s">
        <v>31</v>
      </c>
      <c r="C19" s="26"/>
      <c r="D19" s="27"/>
      <c r="E19" s="62">
        <v>49900</v>
      </c>
      <c r="F19" s="62"/>
      <c r="G19" s="78">
        <f>ROUNDUP(((G12*1)/8),0)</f>
        <v>63</v>
      </c>
      <c r="H19" s="78"/>
      <c r="I19" s="53" t="s">
        <v>19</v>
      </c>
      <c r="J19" s="24"/>
      <c r="K19" s="2"/>
      <c r="L19" s="25"/>
      <c r="M19" s="16"/>
      <c r="N19" s="16"/>
      <c r="O19" s="16"/>
      <c r="P19" s="16"/>
      <c r="Q19" s="16"/>
      <c r="R19" s="16"/>
    </row>
    <row r="20" spans="1:18" x14ac:dyDescent="0.25">
      <c r="B20" s="75" t="s">
        <v>23</v>
      </c>
      <c r="C20" s="75"/>
      <c r="D20" s="75"/>
      <c r="E20" s="62">
        <v>7500</v>
      </c>
      <c r="F20" s="62"/>
      <c r="G20" s="60">
        <f>+I5</f>
        <v>500</v>
      </c>
      <c r="H20" s="60"/>
      <c r="I20" s="21">
        <f t="shared" ref="I20:I22" si="1">G20*E20</f>
        <v>3750000</v>
      </c>
      <c r="J20" s="24"/>
      <c r="K20" s="2"/>
      <c r="L20" s="25"/>
      <c r="M20" s="16"/>
      <c r="N20" s="16"/>
      <c r="O20" s="16"/>
      <c r="P20" s="16"/>
      <c r="Q20" s="16"/>
      <c r="R20" s="16"/>
    </row>
    <row r="21" spans="1:18" x14ac:dyDescent="0.25">
      <c r="B21" s="28" t="s">
        <v>3</v>
      </c>
      <c r="C21" s="28"/>
      <c r="D21" s="28"/>
      <c r="E21" s="60" t="s">
        <v>10</v>
      </c>
      <c r="F21" s="60"/>
      <c r="G21" s="60" t="s">
        <v>10</v>
      </c>
      <c r="H21" s="60"/>
      <c r="I21" s="21" t="s">
        <v>10</v>
      </c>
      <c r="J21" s="24"/>
      <c r="K21" s="2"/>
      <c r="L21" s="25"/>
      <c r="M21" s="16"/>
      <c r="N21" s="16"/>
      <c r="O21" s="16"/>
      <c r="P21" s="16"/>
      <c r="Q21" s="16"/>
      <c r="R21" s="16"/>
    </row>
    <row r="22" spans="1:18" x14ac:dyDescent="0.25">
      <c r="B22" s="25" t="s">
        <v>12</v>
      </c>
      <c r="C22" s="25"/>
      <c r="D22" s="25"/>
      <c r="E22" s="62">
        <v>120000</v>
      </c>
      <c r="F22" s="62"/>
      <c r="G22" s="76">
        <v>36</v>
      </c>
      <c r="H22" s="76"/>
      <c r="I22" s="21">
        <f t="shared" si="1"/>
        <v>4320000</v>
      </c>
      <c r="J22" s="24"/>
      <c r="K22" s="2"/>
      <c r="L22" s="25"/>
      <c r="M22" s="16"/>
      <c r="N22" s="16"/>
      <c r="O22" s="16"/>
      <c r="P22" s="16"/>
      <c r="Q22" s="16"/>
      <c r="R22" s="16"/>
    </row>
    <row r="23" spans="1:18" ht="15.75" thickBot="1" x14ac:dyDescent="0.3">
      <c r="B23" s="74" t="s">
        <v>4</v>
      </c>
      <c r="C23" s="74"/>
      <c r="D23" s="74"/>
      <c r="E23" s="74"/>
      <c r="F23" s="74"/>
      <c r="G23" s="74"/>
      <c r="H23" s="29"/>
      <c r="I23" s="48">
        <f>SUM(I7:I22)</f>
        <v>32840000</v>
      </c>
      <c r="L23" s="19"/>
      <c r="M23" s="16"/>
      <c r="N23" s="16"/>
      <c r="O23" s="16"/>
      <c r="P23" s="16"/>
      <c r="Q23" s="16"/>
      <c r="R23" s="16"/>
    </row>
    <row r="24" spans="1:18" ht="7.5" customHeight="1" thickTop="1" x14ac:dyDescent="0.25">
      <c r="B24" s="30"/>
      <c r="C24" s="30"/>
      <c r="D24" s="30"/>
      <c r="E24" s="31"/>
      <c r="F24" s="31"/>
      <c r="G24" s="32"/>
      <c r="H24" s="32"/>
      <c r="I24" s="49"/>
      <c r="L24" s="16"/>
      <c r="M24" s="16"/>
      <c r="N24" s="16"/>
      <c r="O24" s="16"/>
      <c r="P24" s="16"/>
      <c r="Q24" s="16"/>
      <c r="R24" s="16"/>
    </row>
    <row r="25" spans="1:18" x14ac:dyDescent="0.25">
      <c r="B25" s="71" t="s">
        <v>5</v>
      </c>
      <c r="C25" s="71"/>
      <c r="D25" s="71"/>
      <c r="E25" s="71"/>
      <c r="F25" s="71"/>
      <c r="G25" s="71"/>
      <c r="H25" s="71"/>
      <c r="I25" s="71"/>
      <c r="L25" s="16"/>
      <c r="M25" s="16"/>
      <c r="N25" s="16"/>
      <c r="O25" s="16"/>
      <c r="P25" s="16"/>
      <c r="Q25" s="16"/>
      <c r="R25" s="16"/>
    </row>
    <row r="26" spans="1:18" x14ac:dyDescent="0.25">
      <c r="A26" s="26"/>
      <c r="B26" s="26"/>
      <c r="C26" s="72" t="s">
        <v>24</v>
      </c>
      <c r="D26" s="72"/>
      <c r="E26" s="33" t="s">
        <v>11</v>
      </c>
      <c r="F26" s="34"/>
      <c r="G26" s="34"/>
      <c r="H26" s="33" t="s">
        <v>1</v>
      </c>
      <c r="I26" s="50" t="s">
        <v>6</v>
      </c>
    </row>
    <row r="27" spans="1:18" x14ac:dyDescent="0.25">
      <c r="A27" s="26"/>
      <c r="B27" s="36" t="s">
        <v>33</v>
      </c>
      <c r="C27" s="37"/>
      <c r="E27" s="59" t="s">
        <v>19</v>
      </c>
      <c r="F27" s="59"/>
      <c r="G27" s="60">
        <v>1</v>
      </c>
      <c r="H27" s="60"/>
      <c r="I27" s="54" t="str">
        <f>+E27</f>
        <v>PENDIENTE</v>
      </c>
    </row>
    <row r="28" spans="1:18" x14ac:dyDescent="0.25">
      <c r="A28" s="35"/>
      <c r="B28" s="36" t="s">
        <v>17</v>
      </c>
      <c r="C28" s="37"/>
      <c r="E28" s="62">
        <v>65000</v>
      </c>
      <c r="F28" s="62">
        <v>65000</v>
      </c>
      <c r="G28" s="60">
        <v>9</v>
      </c>
      <c r="H28" s="60"/>
      <c r="I28" s="57">
        <f t="shared" ref="I28" si="2">G28*E28</f>
        <v>585000</v>
      </c>
    </row>
    <row r="29" spans="1:18" x14ac:dyDescent="0.25">
      <c r="A29" s="35"/>
      <c r="B29" s="36" t="s">
        <v>27</v>
      </c>
      <c r="C29" s="37"/>
      <c r="E29" s="62">
        <v>1300000</v>
      </c>
      <c r="F29" s="62">
        <v>65000</v>
      </c>
      <c r="G29" s="60">
        <v>1</v>
      </c>
      <c r="H29" s="60"/>
      <c r="I29" s="58" t="s">
        <v>19</v>
      </c>
    </row>
    <row r="30" spans="1:18" x14ac:dyDescent="0.25">
      <c r="A30" s="35"/>
      <c r="B30" s="36" t="s">
        <v>18</v>
      </c>
      <c r="C30" s="37"/>
      <c r="E30" s="62">
        <v>20000</v>
      </c>
      <c r="F30" s="62">
        <v>65000</v>
      </c>
      <c r="G30" s="60"/>
      <c r="H30" s="60"/>
      <c r="I30" s="58" t="s">
        <v>19</v>
      </c>
    </row>
    <row r="31" spans="1:18" ht="15.75" thickBot="1" x14ac:dyDescent="0.3">
      <c r="A31" s="35"/>
      <c r="B31" s="74" t="s">
        <v>4</v>
      </c>
      <c r="C31" s="74"/>
      <c r="D31" s="74"/>
      <c r="E31" s="74"/>
      <c r="F31" s="74"/>
      <c r="G31" s="74"/>
      <c r="H31" s="29"/>
      <c r="I31" s="48">
        <f>+SUM(I27:I28)</f>
        <v>585000</v>
      </c>
    </row>
    <row r="32" spans="1:18" ht="16.5" thickTop="1" thickBot="1" x14ac:dyDescent="0.3">
      <c r="A32" s="35"/>
      <c r="B32" s="74" t="s">
        <v>14</v>
      </c>
      <c r="C32" s="74"/>
      <c r="D32" s="74"/>
      <c r="E32" s="74"/>
      <c r="F32" s="74"/>
      <c r="G32" s="74"/>
      <c r="H32" s="29"/>
      <c r="I32" s="48">
        <f>+I31+I23</f>
        <v>33425000</v>
      </c>
      <c r="J32" s="3"/>
    </row>
    <row r="33" spans="1:9" ht="16.5" thickTop="1" thickBot="1" x14ac:dyDescent="0.3">
      <c r="A33" s="35"/>
      <c r="B33" s="74" t="s">
        <v>15</v>
      </c>
      <c r="C33" s="74"/>
      <c r="D33" s="74"/>
      <c r="E33" s="74"/>
      <c r="F33" s="74"/>
      <c r="G33" s="74"/>
      <c r="H33" s="29"/>
      <c r="I33" s="48">
        <f>I32*16%</f>
        <v>5348000</v>
      </c>
    </row>
    <row r="34" spans="1:9" ht="16.5" thickTop="1" thickBot="1" x14ac:dyDescent="0.3">
      <c r="A34" s="35"/>
      <c r="B34" s="74" t="s">
        <v>16</v>
      </c>
      <c r="C34" s="74"/>
      <c r="D34" s="74"/>
      <c r="E34" s="74"/>
      <c r="F34" s="74"/>
      <c r="G34" s="74"/>
      <c r="H34" s="29"/>
      <c r="I34" s="48">
        <f>I32+I33</f>
        <v>38773000</v>
      </c>
    </row>
    <row r="35" spans="1:9" ht="15.75" thickTop="1" x14ac:dyDescent="0.25">
      <c r="A35" s="35"/>
      <c r="B35" s="69" t="str">
        <f>IF($A35&gt;0,VLOOKUP($A35,[2]ADICIONALES!$A$1:$C$200,2,FALSE),"")</f>
        <v/>
      </c>
      <c r="C35" s="69"/>
      <c r="D35" s="69"/>
      <c r="E35" s="70" t="str">
        <f>IF($A35&gt;0,VLOOKUP($A35,[2]ADICIONALES!$A$1:$C$200,3,FALSE),"")</f>
        <v/>
      </c>
      <c r="F35" s="70"/>
      <c r="G35" s="16"/>
      <c r="H35" s="38"/>
      <c r="I35" s="39"/>
    </row>
    <row r="36" spans="1:9" x14ac:dyDescent="0.25">
      <c r="A36" s="35"/>
      <c r="B36" s="69" t="str">
        <f>IF($A36&gt;0,VLOOKUP($A36,[2]ADICIONALES!$A$1:$C$200,2,FALSE),"")</f>
        <v/>
      </c>
      <c r="C36" s="69"/>
      <c r="D36" s="69"/>
      <c r="E36" s="70" t="str">
        <f>IF($A36&gt;0,VLOOKUP($A36,[2]ADICIONALES!$A$1:$C$200,3,FALSE),"")</f>
        <v/>
      </c>
      <c r="F36" s="70"/>
      <c r="G36" s="16"/>
      <c r="H36" s="38"/>
      <c r="I36" s="39">
        <f>+I7+J11+I12+I13+I14+I18+I20+I22+I28</f>
        <v>33425000</v>
      </c>
    </row>
    <row r="37" spans="1:9" x14ac:dyDescent="0.25">
      <c r="A37" s="35"/>
      <c r="B37" s="69" t="str">
        <f>IF($A37&gt;0,VLOOKUP($A37,[2]ADICIONALES!$A$1:$C$200,2,FALSE),"")</f>
        <v/>
      </c>
      <c r="C37" s="69"/>
      <c r="D37" s="69"/>
      <c r="E37" s="70" t="str">
        <f>IF($A37&gt;0,VLOOKUP($A37,[2]ADICIONALES!$A$1:$C$200,3,FALSE),"")</f>
        <v/>
      </c>
      <c r="F37" s="70"/>
      <c r="G37" s="16"/>
      <c r="H37" s="38"/>
      <c r="I37" s="39">
        <f>+I36*0.16</f>
        <v>5348000</v>
      </c>
    </row>
    <row r="38" spans="1:9" x14ac:dyDescent="0.25">
      <c r="A38" s="35"/>
      <c r="B38" s="69" t="str">
        <f>IF($A38&gt;0,VLOOKUP($A38,[2]ADICIONALES!$A$1:$C$200,2,FALSE),"")</f>
        <v/>
      </c>
      <c r="C38" s="69"/>
      <c r="D38" s="69"/>
      <c r="E38" s="70" t="str">
        <f>IF($A38&gt;0,VLOOKUP($A38,[2]ADICIONALES!$A$1:$C$200,3,FALSE),"")</f>
        <v/>
      </c>
      <c r="F38" s="70"/>
      <c r="G38" s="16"/>
      <c r="H38" s="38"/>
      <c r="I38" s="39">
        <f>+I36+I37</f>
        <v>38773000</v>
      </c>
    </row>
    <row r="39" spans="1:9" x14ac:dyDescent="0.25">
      <c r="A39" s="35"/>
      <c r="B39" s="69" t="str">
        <f>IF($A39&gt;0,VLOOKUP($A39,[2]ADICIONALES!$A$1:$C$200,2,FALSE),"")</f>
        <v/>
      </c>
      <c r="C39" s="69"/>
      <c r="D39" s="69"/>
      <c r="E39" s="70" t="str">
        <f>IF($A39&gt;0,VLOOKUP($A39,[2]ADICIONALES!$A$1:$C$200,3,FALSE),"")</f>
        <v/>
      </c>
      <c r="F39" s="70"/>
      <c r="G39" s="16"/>
      <c r="H39" s="38"/>
      <c r="I39" s="39">
        <f>I37+I38</f>
        <v>44121000</v>
      </c>
    </row>
    <row r="40" spans="1:9" x14ac:dyDescent="0.25">
      <c r="A40" s="35"/>
      <c r="B40" s="69" t="str">
        <f>IF($A40&gt;0,VLOOKUP($A40,[2]ADICIONALES!$A$1:$C$200,2,FALSE),"")</f>
        <v/>
      </c>
      <c r="C40" s="69"/>
      <c r="D40" s="69"/>
      <c r="E40" s="70" t="str">
        <f>IF($A40&gt;0,VLOOKUP($A40,[2]ADICIONALES!$A$1:$C$200,3,FALSE),"")</f>
        <v/>
      </c>
      <c r="F40" s="70"/>
      <c r="G40" s="16"/>
      <c r="H40" s="38"/>
      <c r="I40" s="39" t="str">
        <f t="shared" ref="I40:I58" si="3">IF($H40&gt;0,E40*H40,"")</f>
        <v/>
      </c>
    </row>
    <row r="41" spans="1:9" x14ac:dyDescent="0.25">
      <c r="A41" s="35"/>
      <c r="B41" s="69" t="str">
        <f>IF($A41&gt;0,VLOOKUP($A41,[2]ADICIONALES!$A$1:$C$200,2,FALSE),"")</f>
        <v/>
      </c>
      <c r="C41" s="69"/>
      <c r="D41" s="69"/>
      <c r="E41" s="70" t="str">
        <f>IF($A41&gt;0,VLOOKUP($A41,[2]ADICIONALES!$A$1:$C$200,3,FALSE),"")</f>
        <v/>
      </c>
      <c r="F41" s="70"/>
      <c r="G41" s="16"/>
      <c r="H41" s="38"/>
      <c r="I41" s="39" t="str">
        <f t="shared" si="3"/>
        <v/>
      </c>
    </row>
    <row r="42" spans="1:9" x14ac:dyDescent="0.25">
      <c r="A42" s="35"/>
      <c r="B42" s="69" t="str">
        <f>IF($A42&gt;0,VLOOKUP($A42,[2]ADICIONALES!$A$1:$C$200,2,FALSE),"")</f>
        <v/>
      </c>
      <c r="C42" s="69"/>
      <c r="D42" s="69"/>
      <c r="E42" s="70" t="str">
        <f>IF($A42&gt;0,VLOOKUP($A42,[2]ADICIONALES!$A$1:$C$200,3,FALSE),"")</f>
        <v/>
      </c>
      <c r="F42" s="70"/>
      <c r="G42" s="16"/>
      <c r="H42" s="38"/>
      <c r="I42" s="39" t="str">
        <f t="shared" si="3"/>
        <v/>
      </c>
    </row>
    <row r="43" spans="1:9" x14ac:dyDescent="0.25">
      <c r="A43" s="35"/>
      <c r="B43" s="69" t="str">
        <f>IF($A43&gt;0,VLOOKUP($A43,[2]ADICIONALES!$A$1:$C$200,2,FALSE),"")</f>
        <v/>
      </c>
      <c r="C43" s="69"/>
      <c r="D43" s="69"/>
      <c r="E43" s="70" t="str">
        <f>IF($A43&gt;0,VLOOKUP($A43,[2]ADICIONALES!$A$1:$C$200,3,FALSE),"")</f>
        <v/>
      </c>
      <c r="F43" s="70"/>
      <c r="G43" s="16"/>
      <c r="H43" s="38"/>
      <c r="I43" s="39" t="str">
        <f t="shared" si="3"/>
        <v/>
      </c>
    </row>
    <row r="44" spans="1:9" x14ac:dyDescent="0.25">
      <c r="A44" s="35"/>
      <c r="B44" s="69" t="str">
        <f>IF($A44&gt;0,VLOOKUP($A44,[2]ADICIONALES!$A$1:$C$200,2,FALSE),"")</f>
        <v/>
      </c>
      <c r="C44" s="69"/>
      <c r="D44" s="69"/>
      <c r="E44" s="70" t="str">
        <f>IF($A44&gt;0,VLOOKUP($A44,[2]ADICIONALES!$A$1:$C$200,3,FALSE),"")</f>
        <v/>
      </c>
      <c r="F44" s="70"/>
      <c r="G44" s="16"/>
      <c r="H44" s="38"/>
      <c r="I44" s="39" t="str">
        <f t="shared" si="3"/>
        <v/>
      </c>
    </row>
    <row r="45" spans="1:9" x14ac:dyDescent="0.25">
      <c r="A45" s="35"/>
      <c r="B45" s="69" t="str">
        <f>IF($A45&gt;0,VLOOKUP($A45,[2]ADICIONALES!$A$1:$C$200,2,FALSE),"")</f>
        <v/>
      </c>
      <c r="C45" s="69"/>
      <c r="D45" s="69"/>
      <c r="E45" s="70" t="str">
        <f>IF($A45&gt;0,VLOOKUP($A45,[2]ADICIONALES!$A$1:$C$200,3,FALSE),"")</f>
        <v/>
      </c>
      <c r="F45" s="70"/>
      <c r="G45" s="16"/>
      <c r="H45" s="38"/>
      <c r="I45" s="39" t="str">
        <f t="shared" si="3"/>
        <v/>
      </c>
    </row>
    <row r="46" spans="1:9" x14ac:dyDescent="0.25">
      <c r="A46" s="35"/>
      <c r="B46" s="69" t="str">
        <f>IF($A46&gt;0,VLOOKUP($A46,[2]ADICIONALES!$A$1:$C$200,2,FALSE),"")</f>
        <v/>
      </c>
      <c r="C46" s="69"/>
      <c r="D46" s="69"/>
      <c r="E46" s="70" t="str">
        <f>IF($A46&gt;0,VLOOKUP($A46,[2]ADICIONALES!$A$1:$C$200,3,FALSE),"")</f>
        <v/>
      </c>
      <c r="F46" s="70"/>
      <c r="G46" s="16"/>
      <c r="H46" s="38"/>
      <c r="I46" s="39" t="str">
        <f t="shared" si="3"/>
        <v/>
      </c>
    </row>
    <row r="47" spans="1:9" x14ac:dyDescent="0.25">
      <c r="A47" s="35"/>
      <c r="B47" s="69" t="str">
        <f>IF($A47&gt;0,VLOOKUP($A47,[2]ADICIONALES!$A$1:$C$200,2,FALSE),"")</f>
        <v/>
      </c>
      <c r="C47" s="69"/>
      <c r="D47" s="69"/>
      <c r="E47" s="70" t="str">
        <f>IF($A47&gt;0,VLOOKUP($A47,[2]ADICIONALES!$A$1:$C$200,3,FALSE),"")</f>
        <v/>
      </c>
      <c r="F47" s="70"/>
      <c r="G47" s="16"/>
      <c r="H47" s="38"/>
      <c r="I47" s="39" t="str">
        <f t="shared" si="3"/>
        <v/>
      </c>
    </row>
    <row r="48" spans="1:9" x14ac:dyDescent="0.25">
      <c r="A48" s="35"/>
      <c r="B48" s="69" t="str">
        <f>IF($A48&gt;0,VLOOKUP($A48,[2]ADICIONALES!$A$1:$C$200,2,FALSE),"")</f>
        <v/>
      </c>
      <c r="C48" s="69"/>
      <c r="D48" s="69"/>
      <c r="E48" s="70" t="str">
        <f>IF($A48&gt;0,VLOOKUP($A48,[2]ADICIONALES!$A$1:$C$200,3,FALSE),"")</f>
        <v/>
      </c>
      <c r="F48" s="70"/>
      <c r="G48" s="16"/>
      <c r="H48" s="38"/>
      <c r="I48" s="39" t="str">
        <f t="shared" si="3"/>
        <v/>
      </c>
    </row>
    <row r="49" spans="1:18" x14ac:dyDescent="0.25">
      <c r="A49" s="35"/>
      <c r="B49" s="69" t="str">
        <f>IF($A49&gt;0,VLOOKUP($A49,[2]ADICIONALES!$A$1:$C$200,2,FALSE),"")</f>
        <v/>
      </c>
      <c r="C49" s="69"/>
      <c r="D49" s="69"/>
      <c r="E49" s="70" t="str">
        <f>IF($A49&gt;0,VLOOKUP($A49,[2]ADICIONALES!$A$1:$C$200,3,FALSE),"")</f>
        <v/>
      </c>
      <c r="F49" s="70"/>
      <c r="G49" s="16"/>
      <c r="H49" s="38"/>
      <c r="I49" s="39" t="str">
        <f t="shared" si="3"/>
        <v/>
      </c>
    </row>
    <row r="50" spans="1:18" x14ac:dyDescent="0.25">
      <c r="A50" s="35"/>
      <c r="B50" s="69" t="str">
        <f>IF($A50&gt;0,VLOOKUP($A50,[2]ADICIONALES!$A$1:$C$200,2,FALSE),"")</f>
        <v/>
      </c>
      <c r="C50" s="69"/>
      <c r="D50" s="69"/>
      <c r="E50" s="70" t="str">
        <f>IF($A50&gt;0,VLOOKUP($A50,[2]ADICIONALES!$A$1:$C$200,3,FALSE),"")</f>
        <v/>
      </c>
      <c r="F50" s="70"/>
      <c r="G50" s="16"/>
      <c r="H50" s="38"/>
      <c r="I50" s="39" t="str">
        <f t="shared" si="3"/>
        <v/>
      </c>
    </row>
    <row r="51" spans="1:18" x14ac:dyDescent="0.25">
      <c r="A51" s="35"/>
      <c r="B51" s="69" t="str">
        <f>IF($A51&gt;0,VLOOKUP($A51,[2]ADICIONALES!$A$1:$C$200,2,FALSE),"")</f>
        <v/>
      </c>
      <c r="C51" s="69"/>
      <c r="D51" s="69"/>
      <c r="E51" s="70" t="str">
        <f>IF($A51&gt;0,VLOOKUP($A51,[2]ADICIONALES!$A$1:$C$200,3,FALSE),"")</f>
        <v/>
      </c>
      <c r="F51" s="70"/>
      <c r="G51" s="16"/>
      <c r="H51" s="38"/>
      <c r="I51" s="39" t="str">
        <f t="shared" si="3"/>
        <v/>
      </c>
    </row>
    <row r="52" spans="1:18" x14ac:dyDescent="0.25">
      <c r="A52" s="35"/>
      <c r="B52" s="69" t="str">
        <f>IF($A52&gt;0,VLOOKUP($A52,[2]ADICIONALES!$A$1:$C$200,2,FALSE),"")</f>
        <v/>
      </c>
      <c r="C52" s="69"/>
      <c r="D52" s="69"/>
      <c r="E52" s="70" t="str">
        <f>IF($A52&gt;0,VLOOKUP($A52,[2]ADICIONALES!$A$1:$C$200,3,FALSE),"")</f>
        <v/>
      </c>
      <c r="F52" s="70"/>
      <c r="G52" s="16"/>
      <c r="H52" s="38"/>
      <c r="I52" s="39" t="str">
        <f t="shared" si="3"/>
        <v/>
      </c>
    </row>
    <row r="53" spans="1:18" x14ac:dyDescent="0.25">
      <c r="A53" s="35"/>
      <c r="B53" s="69" t="str">
        <f>IF($A53&gt;0,VLOOKUP($A53,[2]ADICIONALES!$A$1:$C$200,2,FALSE),"")</f>
        <v/>
      </c>
      <c r="C53" s="69"/>
      <c r="D53" s="69"/>
      <c r="E53" s="70" t="str">
        <f>IF($A53&gt;0,VLOOKUP($A53,[2]ADICIONALES!$A$1:$C$200,3,FALSE),"")</f>
        <v/>
      </c>
      <c r="F53" s="70"/>
      <c r="G53" s="16"/>
      <c r="H53" s="38"/>
      <c r="I53" s="39" t="str">
        <f t="shared" si="3"/>
        <v/>
      </c>
    </row>
    <row r="54" spans="1:18" x14ac:dyDescent="0.25">
      <c r="A54" s="35"/>
      <c r="B54" s="69" t="str">
        <f>IF($A54&gt;0,VLOOKUP($A54,[2]ADICIONALES!$A$1:$C$200,2,FALSE),"")</f>
        <v/>
      </c>
      <c r="C54" s="69"/>
      <c r="D54" s="69"/>
      <c r="E54" s="70" t="str">
        <f>IF($A54&gt;0,VLOOKUP($A54,[2]ADICIONALES!$A$1:$C$200,3,FALSE),"")</f>
        <v/>
      </c>
      <c r="F54" s="70"/>
      <c r="G54" s="16"/>
      <c r="H54" s="38"/>
      <c r="I54" s="39" t="str">
        <f t="shared" si="3"/>
        <v/>
      </c>
    </row>
    <row r="55" spans="1:18" x14ac:dyDescent="0.25">
      <c r="A55" s="35"/>
      <c r="B55" s="69" t="str">
        <f>IF($A55&gt;0,VLOOKUP($A55,[2]ADICIONALES!$A$1:$C$200,2,FALSE),"")</f>
        <v/>
      </c>
      <c r="C55" s="69"/>
      <c r="D55" s="69"/>
      <c r="E55" s="70" t="str">
        <f>IF($A55&gt;0,VLOOKUP($A55,[2]ADICIONALES!$A$1:$C$200,3,FALSE),"")</f>
        <v/>
      </c>
      <c r="F55" s="70"/>
      <c r="G55" s="16"/>
      <c r="H55" s="38"/>
      <c r="I55" s="39" t="str">
        <f t="shared" si="3"/>
        <v/>
      </c>
    </row>
    <row r="56" spans="1:18" x14ac:dyDescent="0.25">
      <c r="A56" s="35"/>
      <c r="B56" s="69" t="str">
        <f>IF($A56&gt;0,VLOOKUP($A56,[2]ADICIONALES!$A$1:$C$200,2,FALSE),"")</f>
        <v/>
      </c>
      <c r="C56" s="69"/>
      <c r="D56" s="69"/>
      <c r="E56" s="70" t="str">
        <f>IF($A56&gt;0,VLOOKUP($A56,[2]ADICIONALES!$A$1:$C$200,3,FALSE),"")</f>
        <v/>
      </c>
      <c r="F56" s="70"/>
      <c r="G56" s="16"/>
      <c r="H56" s="38"/>
      <c r="I56" s="39" t="str">
        <f t="shared" si="3"/>
        <v/>
      </c>
    </row>
    <row r="57" spans="1:18" x14ac:dyDescent="0.25">
      <c r="A57" s="35"/>
      <c r="B57" s="69" t="str">
        <f>IF($A57&gt;0,VLOOKUP($A57,[2]ADICIONALES!$A$1:$C$200,2,FALSE),"")</f>
        <v/>
      </c>
      <c r="C57" s="69"/>
      <c r="D57" s="69"/>
      <c r="E57" s="70" t="str">
        <f>IF($A57&gt;0,VLOOKUP($A57,[2]ADICIONALES!$A$1:$C$200,3,FALSE),"")</f>
        <v/>
      </c>
      <c r="F57" s="70"/>
      <c r="G57" s="16"/>
      <c r="H57" s="38"/>
      <c r="I57" s="39" t="str">
        <f t="shared" si="3"/>
        <v/>
      </c>
    </row>
    <row r="58" spans="1:18" x14ac:dyDescent="0.25">
      <c r="A58" s="35"/>
      <c r="B58" s="69" t="str">
        <f>IF($A58&gt;0,VLOOKUP($A58,[2]ADICIONALES!$A$1:$C$200,2,FALSE),"")</f>
        <v/>
      </c>
      <c r="C58" s="69"/>
      <c r="D58" s="69"/>
      <c r="E58" s="70" t="str">
        <f>IF($A58&gt;0,VLOOKUP($A58,[2]ADICIONALES!$A$1:$C$200,3,FALSE),"")</f>
        <v/>
      </c>
      <c r="F58" s="70"/>
      <c r="G58" s="16"/>
      <c r="H58" s="38"/>
      <c r="I58" s="39" t="str">
        <f t="shared" si="3"/>
        <v/>
      </c>
    </row>
    <row r="59" spans="1:18" s="41" customFormat="1" x14ac:dyDescent="0.25">
      <c r="A59" s="35"/>
      <c r="B59" s="69" t="str">
        <f>IF($A59&gt;0,VLOOKUP($A59,[2]ADICIONALES!$A$1:$C$200,2,FALSE),"")</f>
        <v/>
      </c>
      <c r="C59" s="69"/>
      <c r="D59" s="69"/>
      <c r="E59" s="80"/>
      <c r="F59" s="80"/>
      <c r="G59" s="40"/>
      <c r="H59" s="38"/>
      <c r="I59" s="51"/>
    </row>
    <row r="60" spans="1:18" x14ac:dyDescent="0.25">
      <c r="E60" s="79"/>
      <c r="F60" s="79"/>
      <c r="G60" s="16"/>
      <c r="H60" s="42"/>
    </row>
    <row r="61" spans="1:18" s="3" customFormat="1" x14ac:dyDescent="0.25">
      <c r="A61" s="1"/>
      <c r="B61" s="1"/>
      <c r="C61" s="1"/>
      <c r="D61" s="1"/>
      <c r="E61" s="79"/>
      <c r="F61" s="79"/>
      <c r="G61" s="16"/>
      <c r="H61" s="42"/>
      <c r="I61" s="43"/>
      <c r="J61" s="1"/>
      <c r="K61" s="1"/>
      <c r="L61" s="1"/>
      <c r="M61" s="1"/>
      <c r="N61" s="1"/>
      <c r="O61" s="1"/>
      <c r="P61" s="1"/>
      <c r="Q61" s="1"/>
      <c r="R61" s="1"/>
    </row>
    <row r="62" spans="1:18" s="3" customFormat="1" x14ac:dyDescent="0.25">
      <c r="A62" s="1"/>
      <c r="B62" s="1"/>
      <c r="C62" s="1"/>
      <c r="D62" s="1"/>
      <c r="E62" s="79"/>
      <c r="F62" s="79"/>
      <c r="G62" s="16"/>
      <c r="H62" s="42"/>
      <c r="I62" s="43"/>
      <c r="J62" s="1"/>
      <c r="K62" s="1"/>
      <c r="L62" s="1"/>
      <c r="M62" s="1"/>
      <c r="N62" s="1"/>
      <c r="O62" s="1"/>
      <c r="P62" s="1"/>
      <c r="Q62" s="1"/>
      <c r="R62" s="1"/>
    </row>
    <row r="63" spans="1:18" s="3" customFormat="1" x14ac:dyDescent="0.25">
      <c r="A63" s="1"/>
      <c r="B63" s="1"/>
      <c r="C63" s="1"/>
      <c r="D63" s="1"/>
      <c r="E63" s="79"/>
      <c r="F63" s="79"/>
      <c r="G63" s="16"/>
      <c r="H63" s="42"/>
      <c r="I63" s="43"/>
      <c r="J63" s="1"/>
      <c r="K63" s="1"/>
      <c r="L63" s="1"/>
      <c r="M63" s="1"/>
      <c r="N63" s="1"/>
      <c r="O63" s="1"/>
      <c r="P63" s="1"/>
      <c r="Q63" s="1"/>
      <c r="R63" s="1"/>
    </row>
    <row r="64" spans="1:18" s="3" customFormat="1" x14ac:dyDescent="0.25">
      <c r="A64" s="1"/>
      <c r="B64" s="1"/>
      <c r="C64" s="1"/>
      <c r="D64" s="1"/>
      <c r="E64" s="79"/>
      <c r="F64" s="79"/>
      <c r="G64" s="16"/>
      <c r="H64" s="42"/>
      <c r="I64" s="43"/>
      <c r="J64" s="1"/>
      <c r="K64" s="1"/>
      <c r="L64" s="1"/>
      <c r="M64" s="1"/>
      <c r="N64" s="1"/>
      <c r="O64" s="1"/>
      <c r="P64" s="1"/>
      <c r="Q64" s="1"/>
      <c r="R64" s="1"/>
    </row>
    <row r="65" spans="1:18" s="3" customFormat="1" x14ac:dyDescent="0.25">
      <c r="A65" s="1"/>
      <c r="B65" s="1"/>
      <c r="C65" s="1"/>
      <c r="D65" s="1"/>
      <c r="E65" s="79"/>
      <c r="F65" s="79"/>
      <c r="G65" s="16"/>
      <c r="H65" s="42"/>
      <c r="I65" s="43"/>
      <c r="J65" s="1"/>
      <c r="K65" s="1"/>
      <c r="L65" s="1"/>
      <c r="M65" s="1"/>
      <c r="N65" s="1"/>
      <c r="O65" s="1"/>
      <c r="P65" s="1"/>
      <c r="Q65" s="1"/>
      <c r="R65" s="1"/>
    </row>
    <row r="66" spans="1:18" s="3" customFormat="1" x14ac:dyDescent="0.25">
      <c r="A66" s="1"/>
      <c r="B66" s="1"/>
      <c r="C66" s="1"/>
      <c r="D66" s="1"/>
      <c r="E66" s="79"/>
      <c r="F66" s="79"/>
      <c r="G66" s="16"/>
      <c r="H66" s="42"/>
      <c r="I66" s="43"/>
      <c r="J66" s="1"/>
      <c r="K66" s="1"/>
      <c r="L66" s="1"/>
      <c r="M66" s="1"/>
      <c r="N66" s="1"/>
      <c r="O66" s="1"/>
      <c r="P66" s="1"/>
      <c r="Q66" s="1"/>
      <c r="R66" s="1"/>
    </row>
    <row r="67" spans="1:18" s="3" customFormat="1" x14ac:dyDescent="0.25">
      <c r="A67" s="1"/>
      <c r="B67" s="1"/>
      <c r="C67" s="1"/>
      <c r="D67" s="1"/>
      <c r="E67" s="79"/>
      <c r="F67" s="79"/>
      <c r="G67" s="16"/>
      <c r="H67" s="42"/>
      <c r="I67" s="43"/>
      <c r="J67" s="1"/>
      <c r="K67" s="1"/>
      <c r="L67" s="1"/>
      <c r="M67" s="1"/>
      <c r="N67" s="1"/>
      <c r="O67" s="1"/>
      <c r="P67" s="1"/>
      <c r="Q67" s="1"/>
      <c r="R67" s="1"/>
    </row>
    <row r="68" spans="1:18" s="3" customFormat="1" x14ac:dyDescent="0.25">
      <c r="A68" s="1"/>
      <c r="B68" s="1"/>
      <c r="C68" s="1"/>
      <c r="D68" s="1"/>
      <c r="E68" s="79"/>
      <c r="F68" s="79"/>
      <c r="G68" s="16"/>
      <c r="H68" s="42"/>
      <c r="I68" s="43"/>
      <c r="J68" s="1"/>
      <c r="K68" s="1"/>
      <c r="L68" s="1"/>
      <c r="M68" s="1"/>
      <c r="N68" s="1"/>
      <c r="O68" s="1"/>
      <c r="P68" s="1"/>
      <c r="Q68" s="1"/>
      <c r="R68" s="1"/>
    </row>
    <row r="69" spans="1:18" s="3" customFormat="1" x14ac:dyDescent="0.25">
      <c r="A69" s="1"/>
      <c r="B69" s="1"/>
      <c r="C69" s="1"/>
      <c r="D69" s="1"/>
      <c r="E69" s="79"/>
      <c r="F69" s="79"/>
      <c r="G69" s="16"/>
      <c r="H69" s="42"/>
      <c r="I69" s="43"/>
      <c r="J69" s="1"/>
      <c r="K69" s="1"/>
      <c r="L69" s="1"/>
      <c r="M69" s="1"/>
      <c r="N69" s="1"/>
      <c r="O69" s="1"/>
      <c r="P69" s="1"/>
      <c r="Q69" s="1"/>
      <c r="R69" s="1"/>
    </row>
    <row r="70" spans="1:18" s="3" customFormat="1" x14ac:dyDescent="0.25">
      <c r="A70" s="1"/>
      <c r="B70" s="1"/>
      <c r="C70" s="1"/>
      <c r="D70" s="1"/>
      <c r="E70" s="79"/>
      <c r="F70" s="79"/>
      <c r="G70" s="16"/>
      <c r="H70" s="42"/>
      <c r="I70" s="43"/>
      <c r="J70" s="1"/>
      <c r="K70" s="1"/>
      <c r="L70" s="1"/>
      <c r="M70" s="1"/>
      <c r="N70" s="1"/>
      <c r="O70" s="1"/>
      <c r="P70" s="1"/>
      <c r="Q70" s="1"/>
      <c r="R70" s="1"/>
    </row>
    <row r="71" spans="1:18" s="3" customFormat="1" x14ac:dyDescent="0.25">
      <c r="A71" s="1"/>
      <c r="B71" s="1"/>
      <c r="C71" s="1"/>
      <c r="D71" s="1"/>
      <c r="E71" s="79"/>
      <c r="F71" s="79"/>
      <c r="G71" s="16"/>
      <c r="H71" s="42"/>
      <c r="I71" s="43"/>
      <c r="J71" s="1"/>
      <c r="K71" s="1"/>
      <c r="L71" s="1"/>
      <c r="M71" s="1"/>
      <c r="N71" s="1"/>
      <c r="O71" s="1"/>
      <c r="P71" s="1"/>
      <c r="Q71" s="1"/>
      <c r="R71" s="1"/>
    </row>
    <row r="72" spans="1:18" s="3" customFormat="1" x14ac:dyDescent="0.25">
      <c r="A72" s="1"/>
      <c r="B72" s="1"/>
      <c r="C72" s="1"/>
      <c r="D72" s="1"/>
      <c r="E72" s="79"/>
      <c r="F72" s="79"/>
      <c r="G72" s="16"/>
      <c r="H72" s="42"/>
      <c r="I72" s="43"/>
      <c r="J72" s="1"/>
      <c r="K72" s="1"/>
      <c r="L72" s="1"/>
      <c r="M72" s="1"/>
      <c r="N72" s="1"/>
      <c r="O72" s="1"/>
      <c r="P72" s="1"/>
      <c r="Q72" s="1"/>
      <c r="R72" s="1"/>
    </row>
    <row r="73" spans="1:18" s="3" customFormat="1" x14ac:dyDescent="0.25">
      <c r="A73" s="1"/>
      <c r="B73" s="1"/>
      <c r="C73" s="1"/>
      <c r="D73" s="1"/>
      <c r="E73" s="79"/>
      <c r="F73" s="79"/>
      <c r="G73" s="16"/>
      <c r="H73" s="42"/>
      <c r="I73" s="43"/>
      <c r="J73" s="1"/>
      <c r="K73" s="1"/>
      <c r="L73" s="1"/>
      <c r="M73" s="1"/>
      <c r="N73" s="1"/>
      <c r="O73" s="1"/>
      <c r="P73" s="1"/>
      <c r="Q73" s="1"/>
      <c r="R73" s="1"/>
    </row>
    <row r="74" spans="1:18" s="3" customFormat="1" x14ac:dyDescent="0.25">
      <c r="A74" s="1"/>
      <c r="B74" s="1"/>
      <c r="C74" s="1"/>
      <c r="D74" s="1"/>
      <c r="E74" s="79"/>
      <c r="F74" s="79"/>
      <c r="G74" s="16"/>
      <c r="H74" s="42"/>
      <c r="I74" s="43"/>
      <c r="J74" s="1"/>
      <c r="K74" s="1"/>
      <c r="L74" s="1"/>
      <c r="M74" s="1"/>
      <c r="N74" s="1"/>
      <c r="O74" s="1"/>
      <c r="P74" s="1"/>
      <c r="Q74" s="1"/>
      <c r="R74" s="1"/>
    </row>
    <row r="75" spans="1:18" s="3" customFormat="1" x14ac:dyDescent="0.25">
      <c r="A75" s="1"/>
      <c r="B75" s="1"/>
      <c r="C75" s="1"/>
      <c r="D75" s="1"/>
      <c r="E75" s="79"/>
      <c r="F75" s="79"/>
      <c r="G75" s="16"/>
      <c r="H75" s="42"/>
      <c r="I75" s="43"/>
      <c r="J75" s="1"/>
      <c r="K75" s="1"/>
      <c r="L75" s="1"/>
      <c r="M75" s="1"/>
      <c r="N75" s="1"/>
      <c r="O75" s="1"/>
      <c r="P75" s="1"/>
      <c r="Q75" s="1"/>
      <c r="R75" s="1"/>
    </row>
    <row r="76" spans="1:18" s="3" customFormat="1" x14ac:dyDescent="0.25">
      <c r="A76" s="1"/>
      <c r="B76" s="1"/>
      <c r="C76" s="1"/>
      <c r="D76" s="1"/>
      <c r="E76" s="79"/>
      <c r="F76" s="79"/>
      <c r="G76" s="16"/>
      <c r="H76" s="42"/>
      <c r="I76" s="43"/>
      <c r="J76" s="1"/>
      <c r="K76" s="1"/>
      <c r="L76" s="1"/>
      <c r="M76" s="1"/>
      <c r="N76" s="1"/>
      <c r="O76" s="1"/>
      <c r="P76" s="1"/>
      <c r="Q76" s="1"/>
      <c r="R76" s="1"/>
    </row>
    <row r="77" spans="1:18" s="3" customFormat="1" x14ac:dyDescent="0.25">
      <c r="A77" s="1"/>
      <c r="B77" s="1"/>
      <c r="C77" s="1"/>
      <c r="D77" s="1"/>
      <c r="E77" s="79"/>
      <c r="F77" s="79"/>
      <c r="G77" s="16"/>
      <c r="H77" s="42"/>
      <c r="I77" s="43"/>
      <c r="J77" s="1"/>
      <c r="K77" s="1"/>
      <c r="L77" s="1"/>
      <c r="M77" s="1"/>
      <c r="N77" s="1"/>
      <c r="O77" s="1"/>
      <c r="P77" s="1"/>
      <c r="Q77" s="1"/>
      <c r="R77" s="1"/>
    </row>
    <row r="78" spans="1:18" s="3" customFormat="1" x14ac:dyDescent="0.25">
      <c r="A78" s="1"/>
      <c r="B78" s="1"/>
      <c r="C78" s="1"/>
      <c r="D78" s="1"/>
      <c r="E78" s="79"/>
      <c r="F78" s="79"/>
      <c r="G78" s="16"/>
      <c r="H78" s="42"/>
      <c r="I78" s="43"/>
      <c r="J78" s="1"/>
      <c r="K78" s="1"/>
      <c r="L78" s="1"/>
      <c r="M78" s="1"/>
      <c r="N78" s="1"/>
      <c r="O78" s="1"/>
      <c r="P78" s="1"/>
      <c r="Q78" s="1"/>
      <c r="R78" s="1"/>
    </row>
    <row r="79" spans="1:18" s="3" customFormat="1" x14ac:dyDescent="0.25">
      <c r="A79" s="1"/>
      <c r="B79" s="1"/>
      <c r="C79" s="1"/>
      <c r="D79" s="1"/>
      <c r="E79" s="79"/>
      <c r="F79" s="79"/>
      <c r="G79" s="16"/>
      <c r="H79" s="42"/>
      <c r="I79" s="43"/>
      <c r="J79" s="1"/>
      <c r="K79" s="1"/>
      <c r="L79" s="1"/>
      <c r="M79" s="1"/>
      <c r="N79" s="1"/>
      <c r="O79" s="1"/>
      <c r="P79" s="1"/>
      <c r="Q79" s="1"/>
      <c r="R79" s="1"/>
    </row>
    <row r="80" spans="1:18" s="3" customFormat="1" x14ac:dyDescent="0.25">
      <c r="A80" s="1"/>
      <c r="B80" s="1"/>
      <c r="C80" s="1"/>
      <c r="D80" s="1"/>
      <c r="E80" s="79"/>
      <c r="F80" s="79"/>
      <c r="G80" s="16"/>
      <c r="H80" s="42"/>
      <c r="I80" s="43"/>
      <c r="J80" s="1"/>
      <c r="K80" s="1"/>
      <c r="L80" s="1"/>
      <c r="M80" s="1"/>
      <c r="N80" s="1"/>
      <c r="O80" s="1"/>
      <c r="P80" s="1"/>
      <c r="Q80" s="1"/>
      <c r="R80" s="1"/>
    </row>
    <row r="81" spans="1:18" s="3" customFormat="1" x14ac:dyDescent="0.25">
      <c r="A81" s="1"/>
      <c r="B81" s="1"/>
      <c r="C81" s="1"/>
      <c r="D81" s="1"/>
      <c r="E81" s="79"/>
      <c r="F81" s="79"/>
      <c r="G81" s="16"/>
      <c r="H81" s="42"/>
      <c r="I81" s="43"/>
      <c r="J81" s="1"/>
      <c r="K81" s="1"/>
      <c r="L81" s="1"/>
      <c r="M81" s="1"/>
      <c r="N81" s="1"/>
      <c r="O81" s="1"/>
      <c r="P81" s="1"/>
      <c r="Q81" s="1"/>
      <c r="R81" s="1"/>
    </row>
    <row r="82" spans="1:18" s="3" customFormat="1" x14ac:dyDescent="0.25">
      <c r="A82" s="1"/>
      <c r="B82" s="1"/>
      <c r="C82" s="1"/>
      <c r="D82" s="1"/>
      <c r="E82" s="79"/>
      <c r="F82" s="79"/>
      <c r="G82" s="16"/>
      <c r="H82" s="42"/>
      <c r="I82" s="43"/>
      <c r="J82" s="1"/>
      <c r="K82" s="1"/>
      <c r="L82" s="1"/>
      <c r="M82" s="1"/>
      <c r="N82" s="1"/>
      <c r="O82" s="1"/>
      <c r="P82" s="1"/>
      <c r="Q82" s="1"/>
      <c r="R82" s="1"/>
    </row>
    <row r="83" spans="1:18" s="3" customFormat="1" x14ac:dyDescent="0.25">
      <c r="A83" s="1"/>
      <c r="B83" s="1"/>
      <c r="C83" s="1"/>
      <c r="D83" s="1"/>
      <c r="E83" s="79"/>
      <c r="F83" s="79"/>
      <c r="G83" s="16"/>
      <c r="H83" s="42"/>
      <c r="I83" s="43"/>
      <c r="J83" s="1"/>
      <c r="K83" s="1"/>
      <c r="L83" s="1"/>
      <c r="M83" s="1"/>
      <c r="N83" s="1"/>
      <c r="O83" s="1"/>
      <c r="P83" s="1"/>
      <c r="Q83" s="1"/>
      <c r="R83" s="1"/>
    </row>
    <row r="84" spans="1:18" s="3" customFormat="1" x14ac:dyDescent="0.25">
      <c r="A84" s="1"/>
      <c r="B84" s="1"/>
      <c r="C84" s="1"/>
      <c r="D84" s="1"/>
      <c r="E84" s="79"/>
      <c r="F84" s="79"/>
      <c r="G84" s="16"/>
      <c r="H84" s="42"/>
      <c r="I84" s="43"/>
      <c r="J84" s="1"/>
      <c r="K84" s="1"/>
      <c r="L84" s="1"/>
      <c r="M84" s="1"/>
      <c r="N84" s="1"/>
      <c r="O84" s="1"/>
      <c r="P84" s="1"/>
      <c r="Q84" s="1"/>
      <c r="R84" s="1"/>
    </row>
    <row r="85" spans="1:18" s="3" customFormat="1" x14ac:dyDescent="0.25">
      <c r="A85" s="1"/>
      <c r="B85" s="1"/>
      <c r="C85" s="1"/>
      <c r="D85" s="1"/>
      <c r="E85" s="79"/>
      <c r="F85" s="79"/>
      <c r="G85" s="16"/>
      <c r="H85" s="42"/>
      <c r="I85" s="43"/>
      <c r="J85" s="1"/>
      <c r="K85" s="1"/>
      <c r="L85" s="1"/>
      <c r="M85" s="1"/>
      <c r="N85" s="1"/>
      <c r="O85" s="1"/>
      <c r="P85" s="1"/>
      <c r="Q85" s="1"/>
      <c r="R85" s="1"/>
    </row>
    <row r="86" spans="1:18" s="3" customFormat="1" x14ac:dyDescent="0.25">
      <c r="A86" s="1"/>
      <c r="B86" s="1"/>
      <c r="C86" s="1"/>
      <c r="D86" s="1"/>
      <c r="E86" s="79"/>
      <c r="F86" s="79"/>
      <c r="G86" s="16"/>
      <c r="H86" s="42"/>
      <c r="I86" s="43"/>
      <c r="J86" s="1"/>
      <c r="K86" s="1"/>
      <c r="L86" s="1"/>
      <c r="M86" s="1"/>
      <c r="N86" s="1"/>
      <c r="O86" s="1"/>
      <c r="P86" s="1"/>
      <c r="Q86" s="1"/>
      <c r="R86" s="1"/>
    </row>
    <row r="87" spans="1:18" s="3" customFormat="1" x14ac:dyDescent="0.25">
      <c r="A87" s="1"/>
      <c r="B87" s="1"/>
      <c r="C87" s="1"/>
      <c r="D87" s="1"/>
      <c r="E87" s="79"/>
      <c r="F87" s="79"/>
      <c r="G87" s="16"/>
      <c r="H87" s="42"/>
      <c r="I87" s="43"/>
      <c r="J87" s="1"/>
      <c r="K87" s="1"/>
      <c r="L87" s="1"/>
      <c r="M87" s="1"/>
      <c r="N87" s="1"/>
      <c r="O87" s="1"/>
      <c r="P87" s="1"/>
      <c r="Q87" s="1"/>
      <c r="R87" s="1"/>
    </row>
    <row r="88" spans="1:18" s="3" customFormat="1" x14ac:dyDescent="0.25">
      <c r="A88" s="1"/>
      <c r="B88" s="1"/>
      <c r="C88" s="1"/>
      <c r="D88" s="1"/>
      <c r="E88" s="79"/>
      <c r="F88" s="79"/>
      <c r="G88" s="16"/>
      <c r="H88" s="42"/>
      <c r="I88" s="43"/>
      <c r="J88" s="1"/>
      <c r="K88" s="1"/>
      <c r="L88" s="1"/>
      <c r="M88" s="1"/>
      <c r="N88" s="1"/>
      <c r="O88" s="1"/>
      <c r="P88" s="1"/>
      <c r="Q88" s="1"/>
      <c r="R88" s="1"/>
    </row>
    <row r="89" spans="1:18" s="3" customFormat="1" x14ac:dyDescent="0.25">
      <c r="A89" s="1"/>
      <c r="B89" s="1"/>
      <c r="C89" s="1"/>
      <c r="D89" s="1"/>
      <c r="E89" s="79"/>
      <c r="F89" s="79"/>
      <c r="G89" s="16"/>
      <c r="H89" s="42"/>
      <c r="I89" s="43"/>
      <c r="J89" s="1"/>
      <c r="K89" s="1"/>
      <c r="L89" s="1"/>
      <c r="M89" s="1"/>
      <c r="N89" s="1"/>
      <c r="O89" s="1"/>
      <c r="P89" s="1"/>
      <c r="Q89" s="1"/>
      <c r="R89" s="1"/>
    </row>
    <row r="90" spans="1:18" s="3" customFormat="1" x14ac:dyDescent="0.25">
      <c r="A90" s="1"/>
      <c r="B90" s="1"/>
      <c r="C90" s="1"/>
      <c r="D90" s="1"/>
      <c r="E90" s="79"/>
      <c r="F90" s="79"/>
      <c r="G90" s="16"/>
      <c r="H90" s="42"/>
      <c r="I90" s="43"/>
      <c r="J90" s="1"/>
      <c r="K90" s="1"/>
      <c r="L90" s="1"/>
      <c r="M90" s="1"/>
      <c r="N90" s="1"/>
      <c r="O90" s="1"/>
      <c r="P90" s="1"/>
      <c r="Q90" s="1"/>
      <c r="R90" s="1"/>
    </row>
    <row r="91" spans="1:18" s="3" customFormat="1" x14ac:dyDescent="0.25">
      <c r="A91" s="1"/>
      <c r="B91" s="1"/>
      <c r="C91" s="1"/>
      <c r="D91" s="1"/>
      <c r="E91" s="79"/>
      <c r="F91" s="79"/>
      <c r="G91" s="16"/>
      <c r="H91" s="42"/>
      <c r="I91" s="43"/>
      <c r="J91" s="1"/>
      <c r="K91" s="1"/>
      <c r="L91" s="1"/>
      <c r="M91" s="1"/>
      <c r="N91" s="1"/>
      <c r="O91" s="1"/>
      <c r="P91" s="1"/>
      <c r="Q91" s="1"/>
      <c r="R91" s="1"/>
    </row>
    <row r="92" spans="1:18" s="3" customFormat="1" x14ac:dyDescent="0.25">
      <c r="A92" s="1"/>
      <c r="B92" s="1"/>
      <c r="C92" s="1"/>
      <c r="D92" s="1"/>
      <c r="E92" s="79"/>
      <c r="F92" s="79"/>
      <c r="G92" s="16"/>
      <c r="H92" s="42"/>
      <c r="I92" s="43"/>
      <c r="J92" s="1"/>
      <c r="K92" s="1"/>
      <c r="L92" s="1"/>
      <c r="M92" s="1"/>
      <c r="N92" s="1"/>
      <c r="O92" s="1"/>
      <c r="P92" s="1"/>
      <c r="Q92" s="1"/>
      <c r="R92" s="1"/>
    </row>
    <row r="93" spans="1:18" s="3" customFormat="1" x14ac:dyDescent="0.25">
      <c r="A93" s="1"/>
      <c r="B93" s="1"/>
      <c r="C93" s="1"/>
      <c r="D93" s="1"/>
      <c r="E93" s="79"/>
      <c r="F93" s="79"/>
      <c r="G93" s="16"/>
      <c r="H93" s="42"/>
      <c r="I93" s="43"/>
      <c r="J93" s="1"/>
      <c r="K93" s="1"/>
      <c r="L93" s="1"/>
      <c r="M93" s="1"/>
      <c r="N93" s="1"/>
      <c r="O93" s="1"/>
      <c r="P93" s="1"/>
      <c r="Q93" s="1"/>
      <c r="R93" s="1"/>
    </row>
    <row r="94" spans="1:18" s="3" customFormat="1" x14ac:dyDescent="0.25">
      <c r="A94" s="1"/>
      <c r="B94" s="1"/>
      <c r="C94" s="1"/>
      <c r="D94" s="1"/>
      <c r="E94" s="79"/>
      <c r="F94" s="79"/>
      <c r="G94" s="16"/>
      <c r="H94" s="42"/>
      <c r="I94" s="43"/>
      <c r="J94" s="1"/>
      <c r="K94" s="1"/>
      <c r="L94" s="1"/>
      <c r="M94" s="1"/>
      <c r="N94" s="1"/>
      <c r="O94" s="1"/>
      <c r="P94" s="1"/>
      <c r="Q94" s="1"/>
      <c r="R94" s="1"/>
    </row>
    <row r="95" spans="1:18" s="3" customFormat="1" x14ac:dyDescent="0.25">
      <c r="A95" s="1"/>
      <c r="B95" s="1"/>
      <c r="C95" s="1"/>
      <c r="D95" s="1"/>
      <c r="E95" s="79"/>
      <c r="F95" s="79"/>
      <c r="G95" s="16"/>
      <c r="H95" s="42"/>
      <c r="I95" s="43"/>
      <c r="J95" s="1"/>
      <c r="K95" s="1"/>
      <c r="L95" s="1"/>
      <c r="M95" s="1"/>
      <c r="N95" s="1"/>
      <c r="O95" s="1"/>
      <c r="P95" s="1"/>
      <c r="Q95" s="1"/>
      <c r="R95" s="1"/>
    </row>
    <row r="96" spans="1:18" s="3" customFormat="1" x14ac:dyDescent="0.25">
      <c r="A96" s="1"/>
      <c r="B96" s="1"/>
      <c r="C96" s="1"/>
      <c r="D96" s="1"/>
      <c r="E96" s="79"/>
      <c r="F96" s="79"/>
      <c r="G96" s="16"/>
      <c r="H96" s="42"/>
      <c r="I96" s="43"/>
      <c r="J96" s="1"/>
      <c r="K96" s="1"/>
      <c r="L96" s="1"/>
      <c r="M96" s="1"/>
      <c r="N96" s="1"/>
      <c r="O96" s="1"/>
      <c r="P96" s="1"/>
      <c r="Q96" s="1"/>
      <c r="R96" s="1"/>
    </row>
    <row r="97" spans="1:18" s="3" customFormat="1" x14ac:dyDescent="0.25">
      <c r="A97" s="1"/>
      <c r="B97" s="1"/>
      <c r="C97" s="1"/>
      <c r="D97" s="1"/>
      <c r="E97" s="79"/>
      <c r="F97" s="79"/>
      <c r="G97" s="16"/>
      <c r="H97" s="42"/>
      <c r="I97" s="43"/>
      <c r="J97" s="1"/>
      <c r="K97" s="1"/>
      <c r="L97" s="1"/>
      <c r="M97" s="1"/>
      <c r="N97" s="1"/>
      <c r="O97" s="1"/>
      <c r="P97" s="1"/>
      <c r="Q97" s="1"/>
      <c r="R97" s="1"/>
    </row>
    <row r="98" spans="1:18" s="3" customFormat="1" x14ac:dyDescent="0.25">
      <c r="A98" s="1"/>
      <c r="B98" s="1"/>
      <c r="C98" s="1"/>
      <c r="D98" s="1"/>
      <c r="E98" s="79"/>
      <c r="F98" s="79"/>
      <c r="G98" s="16"/>
      <c r="H98" s="42"/>
      <c r="I98" s="43"/>
      <c r="J98" s="1"/>
      <c r="K98" s="1"/>
      <c r="L98" s="1"/>
      <c r="M98" s="1"/>
      <c r="N98" s="1"/>
      <c r="O98" s="1"/>
      <c r="P98" s="1"/>
      <c r="Q98" s="1"/>
      <c r="R98" s="1"/>
    </row>
    <row r="99" spans="1:18" s="3" customFormat="1" x14ac:dyDescent="0.25">
      <c r="A99" s="1"/>
      <c r="B99" s="1"/>
      <c r="C99" s="1"/>
      <c r="D99" s="1"/>
      <c r="E99" s="79"/>
      <c r="F99" s="79"/>
      <c r="G99" s="16"/>
      <c r="H99" s="42"/>
      <c r="I99" s="43"/>
      <c r="J99" s="1"/>
      <c r="K99" s="1"/>
      <c r="L99" s="1"/>
      <c r="M99" s="1"/>
      <c r="N99" s="1"/>
      <c r="O99" s="1"/>
      <c r="P99" s="1"/>
      <c r="Q99" s="1"/>
      <c r="R99" s="1"/>
    </row>
    <row r="100" spans="1:18" s="3" customFormat="1" x14ac:dyDescent="0.25">
      <c r="A100" s="1"/>
      <c r="B100" s="1"/>
      <c r="C100" s="1"/>
      <c r="D100" s="1"/>
      <c r="E100" s="79"/>
      <c r="F100" s="79"/>
      <c r="G100" s="16"/>
      <c r="H100" s="42"/>
      <c r="I100" s="43"/>
      <c r="J100" s="1"/>
      <c r="K100" s="1"/>
      <c r="L100" s="1"/>
      <c r="M100" s="1"/>
      <c r="N100" s="1"/>
      <c r="O100" s="1"/>
      <c r="P100" s="1"/>
      <c r="Q100" s="1"/>
      <c r="R100" s="1"/>
    </row>
    <row r="101" spans="1:18" s="3" customFormat="1" x14ac:dyDescent="0.25">
      <c r="A101" s="1"/>
      <c r="B101" s="1"/>
      <c r="C101" s="1"/>
      <c r="D101" s="1"/>
      <c r="E101" s="79"/>
      <c r="F101" s="79"/>
      <c r="G101" s="16"/>
      <c r="H101" s="42"/>
      <c r="I101" s="43"/>
      <c r="J101" s="1"/>
      <c r="K101" s="1"/>
      <c r="L101" s="1"/>
      <c r="M101" s="1"/>
      <c r="N101" s="1"/>
      <c r="O101" s="1"/>
      <c r="P101" s="1"/>
      <c r="Q101" s="1"/>
      <c r="R101" s="1"/>
    </row>
    <row r="102" spans="1:18" s="3" customFormat="1" x14ac:dyDescent="0.25">
      <c r="A102" s="1"/>
      <c r="B102" s="1"/>
      <c r="C102" s="1"/>
      <c r="D102" s="1"/>
      <c r="E102" s="79"/>
      <c r="F102" s="79"/>
      <c r="G102" s="16"/>
      <c r="H102" s="42"/>
      <c r="I102" s="43"/>
      <c r="J102" s="1"/>
      <c r="K102" s="1"/>
      <c r="L102" s="1"/>
      <c r="M102" s="1"/>
      <c r="N102" s="1"/>
      <c r="O102" s="1"/>
      <c r="P102" s="1"/>
      <c r="Q102" s="1"/>
      <c r="R102" s="1"/>
    </row>
    <row r="103" spans="1:18" s="3" customFormat="1" x14ac:dyDescent="0.25">
      <c r="A103" s="1"/>
      <c r="B103" s="1"/>
      <c r="C103" s="1"/>
      <c r="D103" s="1"/>
      <c r="E103" s="79"/>
      <c r="F103" s="79"/>
      <c r="G103" s="16"/>
      <c r="H103" s="42"/>
      <c r="I103" s="43"/>
      <c r="J103" s="1"/>
      <c r="K103" s="1"/>
      <c r="L103" s="1"/>
      <c r="M103" s="1"/>
      <c r="N103" s="1"/>
      <c r="O103" s="1"/>
      <c r="P103" s="1"/>
      <c r="Q103" s="1"/>
      <c r="R103" s="1"/>
    </row>
    <row r="104" spans="1:18" s="3" customFormat="1" x14ac:dyDescent="0.25">
      <c r="A104" s="1"/>
      <c r="B104" s="1"/>
      <c r="C104" s="1"/>
      <c r="D104" s="1"/>
      <c r="E104" s="79"/>
      <c r="F104" s="79"/>
      <c r="G104" s="16"/>
      <c r="H104" s="42"/>
      <c r="I104" s="43"/>
      <c r="J104" s="1"/>
      <c r="K104" s="1"/>
      <c r="L104" s="1"/>
      <c r="M104" s="1"/>
      <c r="N104" s="1"/>
      <c r="O104" s="1"/>
      <c r="P104" s="1"/>
      <c r="Q104" s="1"/>
      <c r="R104" s="1"/>
    </row>
    <row r="105" spans="1:18" s="3" customFormat="1" x14ac:dyDescent="0.25">
      <c r="A105" s="1"/>
      <c r="B105" s="1"/>
      <c r="C105" s="1"/>
      <c r="D105" s="1"/>
      <c r="E105" s="79"/>
      <c r="F105" s="79"/>
      <c r="G105" s="16"/>
      <c r="H105" s="42"/>
      <c r="I105" s="43"/>
      <c r="J105" s="1"/>
      <c r="K105" s="1"/>
      <c r="L105" s="1"/>
      <c r="M105" s="1"/>
      <c r="N105" s="1"/>
      <c r="O105" s="1"/>
      <c r="P105" s="1"/>
      <c r="Q105" s="1"/>
      <c r="R105" s="1"/>
    </row>
    <row r="106" spans="1:18" s="3" customFormat="1" x14ac:dyDescent="0.25">
      <c r="A106" s="1"/>
      <c r="B106" s="1"/>
      <c r="C106" s="1"/>
      <c r="D106" s="1"/>
      <c r="E106" s="79"/>
      <c r="F106" s="79"/>
      <c r="G106" s="16"/>
      <c r="H106" s="42"/>
      <c r="I106" s="43"/>
      <c r="J106" s="1"/>
      <c r="K106" s="1"/>
      <c r="L106" s="1"/>
      <c r="M106" s="1"/>
      <c r="N106" s="1"/>
      <c r="O106" s="1"/>
      <c r="P106" s="1"/>
      <c r="Q106" s="1"/>
      <c r="R106" s="1"/>
    </row>
    <row r="107" spans="1:18" s="3" customFormat="1" x14ac:dyDescent="0.25">
      <c r="A107" s="1"/>
      <c r="B107" s="1"/>
      <c r="C107" s="1"/>
      <c r="D107" s="1"/>
      <c r="E107" s="79"/>
      <c r="F107" s="79"/>
      <c r="G107" s="16"/>
      <c r="H107" s="42"/>
      <c r="I107" s="43"/>
      <c r="J107" s="1"/>
      <c r="K107" s="1"/>
      <c r="L107" s="1"/>
      <c r="M107" s="1"/>
      <c r="N107" s="1"/>
      <c r="O107" s="1"/>
      <c r="P107" s="1"/>
      <c r="Q107" s="1"/>
      <c r="R107" s="1"/>
    </row>
    <row r="108" spans="1:18" s="3" customFormat="1" x14ac:dyDescent="0.25">
      <c r="A108" s="1"/>
      <c r="B108" s="1"/>
      <c r="C108" s="1"/>
      <c r="D108" s="1"/>
      <c r="E108" s="79"/>
      <c r="F108" s="79"/>
      <c r="G108" s="16"/>
      <c r="H108" s="42"/>
      <c r="I108" s="43"/>
      <c r="J108" s="1"/>
      <c r="K108" s="1"/>
      <c r="L108" s="1"/>
      <c r="M108" s="1"/>
      <c r="N108" s="1"/>
      <c r="O108" s="1"/>
      <c r="P108" s="1"/>
      <c r="Q108" s="1"/>
      <c r="R108" s="1"/>
    </row>
    <row r="109" spans="1:18" s="3" customFormat="1" x14ac:dyDescent="0.25">
      <c r="A109" s="1"/>
      <c r="B109" s="1"/>
      <c r="C109" s="1"/>
      <c r="D109" s="1"/>
      <c r="E109" s="79"/>
      <c r="F109" s="79"/>
      <c r="G109" s="16"/>
      <c r="H109" s="42"/>
      <c r="I109" s="43"/>
      <c r="J109" s="1"/>
      <c r="K109" s="1"/>
      <c r="L109" s="1"/>
      <c r="M109" s="1"/>
      <c r="N109" s="1"/>
      <c r="O109" s="1"/>
      <c r="P109" s="1"/>
      <c r="Q109" s="1"/>
      <c r="R109" s="1"/>
    </row>
    <row r="110" spans="1:18" s="3" customFormat="1" x14ac:dyDescent="0.25">
      <c r="A110" s="1"/>
      <c r="B110" s="1"/>
      <c r="C110" s="1"/>
      <c r="D110" s="1"/>
      <c r="E110" s="79"/>
      <c r="F110" s="79"/>
      <c r="G110" s="16"/>
      <c r="H110" s="42"/>
      <c r="I110" s="43"/>
      <c r="J110" s="1"/>
      <c r="K110" s="1"/>
      <c r="L110" s="1"/>
      <c r="M110" s="1"/>
      <c r="N110" s="1"/>
      <c r="O110" s="1"/>
      <c r="P110" s="1"/>
      <c r="Q110" s="1"/>
      <c r="R110" s="1"/>
    </row>
    <row r="111" spans="1:18" s="3" customFormat="1" x14ac:dyDescent="0.25">
      <c r="A111" s="1"/>
      <c r="B111" s="1"/>
      <c r="C111" s="1"/>
      <c r="D111" s="1"/>
      <c r="E111" s="79"/>
      <c r="F111" s="79"/>
      <c r="G111" s="16"/>
      <c r="H111" s="42"/>
      <c r="I111" s="43"/>
      <c r="J111" s="1"/>
      <c r="K111" s="1"/>
      <c r="L111" s="1"/>
      <c r="M111" s="1"/>
      <c r="N111" s="1"/>
      <c r="O111" s="1"/>
      <c r="P111" s="1"/>
      <c r="Q111" s="1"/>
      <c r="R111" s="1"/>
    </row>
    <row r="112" spans="1:18" s="3" customFormat="1" x14ac:dyDescent="0.25">
      <c r="A112" s="1"/>
      <c r="B112" s="1"/>
      <c r="C112" s="1"/>
      <c r="D112" s="1"/>
      <c r="E112" s="79"/>
      <c r="F112" s="79"/>
      <c r="G112" s="16"/>
      <c r="H112" s="42"/>
      <c r="I112" s="43"/>
      <c r="J112" s="1"/>
      <c r="K112" s="1"/>
      <c r="L112" s="1"/>
      <c r="M112" s="1"/>
      <c r="N112" s="1"/>
      <c r="O112" s="1"/>
      <c r="P112" s="1"/>
      <c r="Q112" s="1"/>
      <c r="R112" s="1"/>
    </row>
    <row r="113" spans="1:18" s="3" customFormat="1" x14ac:dyDescent="0.25">
      <c r="A113" s="1"/>
      <c r="B113" s="1"/>
      <c r="C113" s="1"/>
      <c r="D113" s="1"/>
      <c r="E113" s="79"/>
      <c r="F113" s="79"/>
      <c r="G113" s="16"/>
      <c r="H113" s="42"/>
      <c r="I113" s="43"/>
      <c r="J113" s="1"/>
      <c r="K113" s="1"/>
      <c r="L113" s="1"/>
      <c r="M113" s="1"/>
      <c r="N113" s="1"/>
      <c r="O113" s="1"/>
      <c r="P113" s="1"/>
      <c r="Q113" s="1"/>
      <c r="R113" s="1"/>
    </row>
    <row r="114" spans="1:18" s="3" customFormat="1" x14ac:dyDescent="0.25">
      <c r="A114" s="1"/>
      <c r="B114" s="1"/>
      <c r="C114" s="1"/>
      <c r="D114" s="1"/>
      <c r="E114" s="79"/>
      <c r="F114" s="79"/>
      <c r="G114" s="16"/>
      <c r="H114" s="42"/>
      <c r="I114" s="43"/>
      <c r="J114" s="1"/>
      <c r="K114" s="1"/>
      <c r="L114" s="1"/>
      <c r="M114" s="1"/>
      <c r="N114" s="1"/>
      <c r="O114" s="1"/>
      <c r="P114" s="1"/>
      <c r="Q114" s="1"/>
      <c r="R114" s="1"/>
    </row>
    <row r="115" spans="1:18" s="3" customFormat="1" x14ac:dyDescent="0.25">
      <c r="A115" s="1"/>
      <c r="B115" s="1"/>
      <c r="C115" s="1"/>
      <c r="D115" s="1"/>
      <c r="E115" s="79"/>
      <c r="F115" s="79"/>
      <c r="G115" s="16"/>
      <c r="H115" s="42"/>
      <c r="I115" s="43"/>
      <c r="J115" s="1"/>
      <c r="K115" s="1"/>
      <c r="L115" s="1"/>
      <c r="M115" s="1"/>
      <c r="N115" s="1"/>
      <c r="O115" s="1"/>
      <c r="P115" s="1"/>
      <c r="Q115" s="1"/>
      <c r="R115" s="1"/>
    </row>
    <row r="116" spans="1:18" s="3" customFormat="1" x14ac:dyDescent="0.25">
      <c r="A116" s="1"/>
      <c r="B116" s="1"/>
      <c r="C116" s="1"/>
      <c r="D116" s="1"/>
      <c r="E116" s="79"/>
      <c r="F116" s="79"/>
      <c r="G116" s="16"/>
      <c r="H116" s="42"/>
      <c r="I116" s="43"/>
      <c r="J116" s="1"/>
      <c r="K116" s="1"/>
      <c r="L116" s="1"/>
      <c r="M116" s="1"/>
      <c r="N116" s="1"/>
      <c r="O116" s="1"/>
      <c r="P116" s="1"/>
      <c r="Q116" s="1"/>
      <c r="R116" s="1"/>
    </row>
    <row r="117" spans="1:18" s="3" customFormat="1" x14ac:dyDescent="0.25">
      <c r="A117" s="1"/>
      <c r="B117" s="1"/>
      <c r="C117" s="1"/>
      <c r="D117" s="1"/>
      <c r="E117" s="79"/>
      <c r="F117" s="79"/>
      <c r="G117" s="16"/>
      <c r="H117" s="42"/>
      <c r="I117" s="43"/>
      <c r="J117" s="1"/>
      <c r="K117" s="1"/>
      <c r="L117" s="1"/>
      <c r="M117" s="1"/>
      <c r="N117" s="1"/>
      <c r="O117" s="1"/>
      <c r="P117" s="1"/>
      <c r="Q117" s="1"/>
      <c r="R117" s="1"/>
    </row>
    <row r="118" spans="1:18" s="3" customFormat="1" x14ac:dyDescent="0.25">
      <c r="A118" s="1"/>
      <c r="B118" s="1"/>
      <c r="C118" s="1"/>
      <c r="D118" s="1"/>
      <c r="E118" s="79"/>
      <c r="F118" s="79"/>
      <c r="G118" s="16"/>
      <c r="H118" s="42"/>
      <c r="I118" s="43"/>
      <c r="J118" s="1"/>
      <c r="K118" s="1"/>
      <c r="L118" s="1"/>
      <c r="M118" s="1"/>
      <c r="N118" s="1"/>
      <c r="O118" s="1"/>
      <c r="P118" s="1"/>
      <c r="Q118" s="1"/>
      <c r="R118" s="1"/>
    </row>
    <row r="119" spans="1:18" s="3" customFormat="1" x14ac:dyDescent="0.25">
      <c r="A119" s="1"/>
      <c r="B119" s="1"/>
      <c r="C119" s="1"/>
      <c r="D119" s="1"/>
      <c r="E119" s="79"/>
      <c r="F119" s="79"/>
      <c r="G119" s="16"/>
      <c r="H119" s="42"/>
      <c r="I119" s="43"/>
      <c r="J119" s="1"/>
      <c r="K119" s="1"/>
      <c r="L119" s="1"/>
      <c r="M119" s="1"/>
      <c r="N119" s="1"/>
      <c r="O119" s="1"/>
      <c r="P119" s="1"/>
      <c r="Q119" s="1"/>
      <c r="R119" s="1"/>
    </row>
    <row r="120" spans="1:18" s="3" customFormat="1" x14ac:dyDescent="0.25">
      <c r="A120" s="1"/>
      <c r="B120" s="1"/>
      <c r="C120" s="1"/>
      <c r="D120" s="1"/>
      <c r="E120" s="79"/>
      <c r="F120" s="79"/>
      <c r="G120" s="16"/>
      <c r="H120" s="42"/>
      <c r="I120" s="43"/>
      <c r="J120" s="1"/>
      <c r="K120" s="1"/>
      <c r="L120" s="1"/>
      <c r="M120" s="1"/>
      <c r="N120" s="1"/>
      <c r="O120" s="1"/>
      <c r="P120" s="1"/>
      <c r="Q120" s="1"/>
      <c r="R120" s="1"/>
    </row>
    <row r="121" spans="1:18" s="3" customFormat="1" x14ac:dyDescent="0.25">
      <c r="A121" s="1"/>
      <c r="B121" s="1"/>
      <c r="C121" s="1"/>
      <c r="D121" s="1"/>
      <c r="E121" s="79"/>
      <c r="F121" s="79"/>
      <c r="G121" s="16"/>
      <c r="H121" s="42"/>
      <c r="I121" s="43"/>
      <c r="J121" s="1"/>
      <c r="K121" s="1"/>
      <c r="L121" s="1"/>
      <c r="M121" s="1"/>
      <c r="N121" s="1"/>
      <c r="O121" s="1"/>
      <c r="P121" s="1"/>
      <c r="Q121" s="1"/>
      <c r="R121" s="1"/>
    </row>
    <row r="122" spans="1:18" s="3" customFormat="1" x14ac:dyDescent="0.25">
      <c r="A122" s="1"/>
      <c r="B122" s="1"/>
      <c r="C122" s="1"/>
      <c r="D122" s="1"/>
      <c r="E122" s="79"/>
      <c r="F122" s="79"/>
      <c r="G122" s="16"/>
      <c r="H122" s="42"/>
      <c r="I122" s="43"/>
      <c r="J122" s="1"/>
      <c r="K122" s="1"/>
      <c r="L122" s="1"/>
      <c r="M122" s="1"/>
      <c r="N122" s="1"/>
      <c r="O122" s="1"/>
      <c r="P122" s="1"/>
      <c r="Q122" s="1"/>
      <c r="R122" s="1"/>
    </row>
    <row r="123" spans="1:18" s="3" customFormat="1" x14ac:dyDescent="0.25">
      <c r="A123" s="1"/>
      <c r="B123" s="1"/>
      <c r="C123" s="1"/>
      <c r="D123" s="1"/>
      <c r="E123" s="79"/>
      <c r="F123" s="79"/>
      <c r="G123" s="16"/>
      <c r="H123" s="42"/>
      <c r="I123" s="43"/>
      <c r="J123" s="1"/>
      <c r="K123" s="1"/>
      <c r="L123" s="1"/>
      <c r="M123" s="1"/>
      <c r="N123" s="1"/>
      <c r="O123" s="1"/>
      <c r="P123" s="1"/>
      <c r="Q123" s="1"/>
      <c r="R123" s="1"/>
    </row>
    <row r="124" spans="1:18" s="3" customFormat="1" x14ac:dyDescent="0.25">
      <c r="A124" s="1"/>
      <c r="B124" s="1"/>
      <c r="C124" s="1"/>
      <c r="D124" s="1"/>
      <c r="E124" s="79"/>
      <c r="F124" s="79"/>
      <c r="G124" s="16"/>
      <c r="H124" s="42"/>
      <c r="I124" s="43"/>
      <c r="J124" s="1"/>
      <c r="K124" s="1"/>
      <c r="L124" s="1"/>
      <c r="M124" s="1"/>
      <c r="N124" s="1"/>
      <c r="O124" s="1"/>
      <c r="P124" s="1"/>
      <c r="Q124" s="1"/>
      <c r="R124" s="1"/>
    </row>
    <row r="125" spans="1:18" s="3" customFormat="1" x14ac:dyDescent="0.25">
      <c r="A125" s="1"/>
      <c r="B125" s="1"/>
      <c r="C125" s="1"/>
      <c r="D125" s="1"/>
      <c r="E125" s="79"/>
      <c r="F125" s="79"/>
      <c r="G125" s="16"/>
      <c r="H125" s="42"/>
      <c r="I125" s="43"/>
      <c r="J125" s="1"/>
      <c r="K125" s="1"/>
      <c r="L125" s="1"/>
      <c r="M125" s="1"/>
      <c r="N125" s="1"/>
      <c r="O125" s="1"/>
      <c r="P125" s="1"/>
      <c r="Q125" s="1"/>
      <c r="R125" s="1"/>
    </row>
    <row r="126" spans="1:18" s="3" customFormat="1" x14ac:dyDescent="0.25">
      <c r="A126" s="1"/>
      <c r="B126" s="1"/>
      <c r="C126" s="1"/>
      <c r="D126" s="1"/>
      <c r="E126" s="79"/>
      <c r="F126" s="79"/>
      <c r="G126" s="16"/>
      <c r="H126" s="42"/>
      <c r="I126" s="43"/>
      <c r="J126" s="1"/>
      <c r="K126" s="1"/>
      <c r="L126" s="1"/>
      <c r="M126" s="1"/>
      <c r="N126" s="1"/>
      <c r="O126" s="1"/>
      <c r="P126" s="1"/>
      <c r="Q126" s="1"/>
      <c r="R126" s="1"/>
    </row>
    <row r="127" spans="1:18" s="3" customFormat="1" x14ac:dyDescent="0.25">
      <c r="A127" s="1"/>
      <c r="B127" s="1"/>
      <c r="C127" s="1"/>
      <c r="D127" s="1"/>
      <c r="E127" s="79"/>
      <c r="F127" s="79"/>
      <c r="G127" s="16"/>
      <c r="H127" s="42"/>
      <c r="I127" s="43"/>
      <c r="J127" s="1"/>
      <c r="K127" s="1"/>
      <c r="L127" s="1"/>
      <c r="M127" s="1"/>
      <c r="N127" s="1"/>
      <c r="O127" s="1"/>
      <c r="P127" s="1"/>
      <c r="Q127" s="1"/>
      <c r="R127" s="1"/>
    </row>
    <row r="128" spans="1:18" s="3" customFormat="1" x14ac:dyDescent="0.25">
      <c r="A128" s="1"/>
      <c r="B128" s="1"/>
      <c r="C128" s="1"/>
      <c r="D128" s="1"/>
      <c r="E128" s="79"/>
      <c r="F128" s="79"/>
      <c r="G128" s="16"/>
      <c r="H128" s="42"/>
      <c r="I128" s="43"/>
      <c r="J128" s="1"/>
      <c r="K128" s="1"/>
      <c r="L128" s="1"/>
      <c r="M128" s="1"/>
      <c r="N128" s="1"/>
      <c r="O128" s="1"/>
      <c r="P128" s="1"/>
      <c r="Q128" s="1"/>
      <c r="R128" s="1"/>
    </row>
    <row r="129" spans="1:18" s="3" customFormat="1" x14ac:dyDescent="0.25">
      <c r="A129" s="1"/>
      <c r="B129" s="1"/>
      <c r="C129" s="1"/>
      <c r="D129" s="1"/>
      <c r="E129" s="79"/>
      <c r="F129" s="79"/>
      <c r="G129" s="16"/>
      <c r="H129" s="42"/>
      <c r="I129" s="43"/>
      <c r="J129" s="1"/>
      <c r="K129" s="1"/>
      <c r="L129" s="1"/>
      <c r="M129" s="1"/>
      <c r="N129" s="1"/>
      <c r="O129" s="1"/>
      <c r="P129" s="1"/>
      <c r="Q129" s="1"/>
      <c r="R129" s="1"/>
    </row>
    <row r="130" spans="1:18" s="3" customFormat="1" x14ac:dyDescent="0.25">
      <c r="A130" s="1"/>
      <c r="B130" s="1"/>
      <c r="C130" s="1"/>
      <c r="D130" s="1"/>
      <c r="E130" s="79"/>
      <c r="F130" s="79"/>
      <c r="G130" s="16"/>
      <c r="H130" s="42"/>
      <c r="I130" s="43"/>
      <c r="J130" s="1"/>
      <c r="K130" s="1"/>
      <c r="L130" s="1"/>
      <c r="M130" s="1"/>
      <c r="N130" s="1"/>
      <c r="O130" s="1"/>
      <c r="P130" s="1"/>
      <c r="Q130" s="1"/>
      <c r="R130" s="1"/>
    </row>
    <row r="131" spans="1:18" s="3" customFormat="1" x14ac:dyDescent="0.25">
      <c r="A131" s="1"/>
      <c r="B131" s="1"/>
      <c r="C131" s="1"/>
      <c r="D131" s="1"/>
      <c r="E131" s="79"/>
      <c r="F131" s="79"/>
      <c r="G131" s="16"/>
      <c r="H131" s="42"/>
      <c r="I131" s="43"/>
      <c r="J131" s="1"/>
      <c r="K131" s="1"/>
      <c r="L131" s="1"/>
      <c r="M131" s="1"/>
      <c r="N131" s="1"/>
      <c r="O131" s="1"/>
      <c r="P131" s="1"/>
      <c r="Q131" s="1"/>
      <c r="R131" s="1"/>
    </row>
    <row r="132" spans="1:18" s="3" customFormat="1" x14ac:dyDescent="0.25">
      <c r="A132" s="1"/>
      <c r="B132" s="1"/>
      <c r="C132" s="1"/>
      <c r="D132" s="1"/>
      <c r="E132" s="79"/>
      <c r="F132" s="79"/>
      <c r="G132" s="16"/>
      <c r="H132" s="42"/>
      <c r="I132" s="43"/>
      <c r="J132" s="1"/>
      <c r="K132" s="1"/>
      <c r="L132" s="1"/>
      <c r="M132" s="1"/>
      <c r="N132" s="1"/>
      <c r="O132" s="1"/>
      <c r="P132" s="1"/>
      <c r="Q132" s="1"/>
      <c r="R132" s="1"/>
    </row>
    <row r="133" spans="1:18" s="3" customFormat="1" x14ac:dyDescent="0.25">
      <c r="A133" s="1"/>
      <c r="B133" s="1"/>
      <c r="C133" s="1"/>
      <c r="D133" s="1"/>
      <c r="E133" s="79"/>
      <c r="F133" s="79"/>
      <c r="G133" s="16"/>
      <c r="H133" s="42"/>
      <c r="I133" s="43"/>
      <c r="J133" s="1"/>
      <c r="K133" s="1"/>
      <c r="L133" s="1"/>
      <c r="M133" s="1"/>
      <c r="N133" s="1"/>
      <c r="O133" s="1"/>
      <c r="P133" s="1"/>
      <c r="Q133" s="1"/>
      <c r="R133" s="1"/>
    </row>
    <row r="134" spans="1:18" s="3" customFormat="1" x14ac:dyDescent="0.25">
      <c r="A134" s="1"/>
      <c r="B134" s="1"/>
      <c r="C134" s="1"/>
      <c r="D134" s="1"/>
      <c r="E134" s="79"/>
      <c r="F134" s="79"/>
      <c r="G134" s="16"/>
      <c r="H134" s="42"/>
      <c r="I134" s="43"/>
      <c r="J134" s="1"/>
      <c r="K134" s="1"/>
      <c r="L134" s="1"/>
      <c r="M134" s="1"/>
      <c r="N134" s="1"/>
      <c r="O134" s="1"/>
      <c r="P134" s="1"/>
      <c r="Q134" s="1"/>
      <c r="R134" s="1"/>
    </row>
    <row r="135" spans="1:18" s="3" customFormat="1" x14ac:dyDescent="0.25">
      <c r="A135" s="1"/>
      <c r="B135" s="1"/>
      <c r="C135" s="1"/>
      <c r="D135" s="1"/>
      <c r="E135" s="79"/>
      <c r="F135" s="79"/>
      <c r="G135" s="16"/>
      <c r="H135" s="42"/>
      <c r="I135" s="43"/>
      <c r="J135" s="1"/>
      <c r="K135" s="1"/>
      <c r="L135" s="1"/>
      <c r="M135" s="1"/>
      <c r="N135" s="1"/>
      <c r="O135" s="1"/>
      <c r="P135" s="1"/>
      <c r="Q135" s="1"/>
      <c r="R135" s="1"/>
    </row>
    <row r="136" spans="1:18" s="3" customFormat="1" x14ac:dyDescent="0.25">
      <c r="A136" s="1"/>
      <c r="B136" s="1"/>
      <c r="C136" s="1"/>
      <c r="D136" s="1"/>
      <c r="E136" s="79"/>
      <c r="F136" s="79"/>
      <c r="G136" s="16"/>
      <c r="H136" s="42"/>
      <c r="I136" s="43"/>
      <c r="J136" s="1"/>
      <c r="K136" s="1"/>
      <c r="L136" s="1"/>
      <c r="M136" s="1"/>
      <c r="N136" s="1"/>
      <c r="O136" s="1"/>
      <c r="P136" s="1"/>
      <c r="Q136" s="1"/>
      <c r="R136" s="1"/>
    </row>
    <row r="137" spans="1:18" s="3" customFormat="1" x14ac:dyDescent="0.25">
      <c r="A137" s="1"/>
      <c r="B137" s="1"/>
      <c r="C137" s="1"/>
      <c r="D137" s="1"/>
      <c r="E137" s="79"/>
      <c r="F137" s="79"/>
      <c r="G137" s="16"/>
      <c r="H137" s="42"/>
      <c r="I137" s="43"/>
      <c r="J137" s="1"/>
      <c r="K137" s="1"/>
      <c r="L137" s="1"/>
      <c r="M137" s="1"/>
      <c r="N137" s="1"/>
      <c r="O137" s="1"/>
      <c r="P137" s="1"/>
      <c r="Q137" s="1"/>
      <c r="R137" s="1"/>
    </row>
    <row r="138" spans="1:18" s="3" customFormat="1" x14ac:dyDescent="0.25">
      <c r="A138" s="1"/>
      <c r="B138" s="1"/>
      <c r="C138" s="1"/>
      <c r="D138" s="1"/>
      <c r="E138" s="79"/>
      <c r="F138" s="79"/>
      <c r="G138" s="16"/>
      <c r="H138" s="42"/>
      <c r="I138" s="43"/>
      <c r="J138" s="1"/>
      <c r="K138" s="1"/>
      <c r="L138" s="1"/>
      <c r="M138" s="1"/>
      <c r="N138" s="1"/>
      <c r="O138" s="1"/>
      <c r="P138" s="1"/>
      <c r="Q138" s="1"/>
      <c r="R138" s="1"/>
    </row>
    <row r="139" spans="1:18" s="3" customFormat="1" x14ac:dyDescent="0.25">
      <c r="A139" s="1"/>
      <c r="B139" s="1"/>
      <c r="C139" s="1"/>
      <c r="D139" s="1"/>
      <c r="E139" s="79"/>
      <c r="F139" s="79"/>
      <c r="G139" s="16"/>
      <c r="H139" s="42"/>
      <c r="I139" s="43"/>
      <c r="J139" s="1"/>
      <c r="K139" s="1"/>
      <c r="L139" s="1"/>
      <c r="M139" s="1"/>
      <c r="N139" s="1"/>
      <c r="O139" s="1"/>
      <c r="P139" s="1"/>
      <c r="Q139" s="1"/>
      <c r="R139" s="1"/>
    </row>
    <row r="140" spans="1:18" s="3" customFormat="1" x14ac:dyDescent="0.25">
      <c r="A140" s="1"/>
      <c r="B140" s="1"/>
      <c r="C140" s="1"/>
      <c r="D140" s="1"/>
      <c r="E140" s="79"/>
      <c r="F140" s="79"/>
      <c r="G140" s="16"/>
      <c r="H140" s="42"/>
      <c r="I140" s="43"/>
      <c r="J140" s="1"/>
      <c r="K140" s="1"/>
      <c r="L140" s="1"/>
      <c r="M140" s="1"/>
      <c r="N140" s="1"/>
      <c r="O140" s="1"/>
      <c r="P140" s="1"/>
      <c r="Q140" s="1"/>
      <c r="R140" s="1"/>
    </row>
    <row r="141" spans="1:18" s="3" customFormat="1" x14ac:dyDescent="0.25">
      <c r="A141" s="1"/>
      <c r="B141" s="1"/>
      <c r="C141" s="1"/>
      <c r="D141" s="1"/>
      <c r="E141" s="79"/>
      <c r="F141" s="79"/>
      <c r="G141" s="16"/>
      <c r="H141" s="42"/>
      <c r="I141" s="43"/>
      <c r="J141" s="1"/>
      <c r="K141" s="1"/>
      <c r="L141" s="1"/>
      <c r="M141" s="1"/>
      <c r="N141" s="1"/>
      <c r="O141" s="1"/>
      <c r="P141" s="1"/>
      <c r="Q141" s="1"/>
      <c r="R141" s="1"/>
    </row>
    <row r="142" spans="1:18" s="3" customFormat="1" x14ac:dyDescent="0.25">
      <c r="A142" s="1"/>
      <c r="B142" s="1"/>
      <c r="C142" s="1"/>
      <c r="D142" s="1"/>
      <c r="E142" s="79"/>
      <c r="F142" s="79"/>
      <c r="G142" s="16"/>
      <c r="H142" s="42"/>
      <c r="I142" s="43"/>
      <c r="J142" s="1"/>
      <c r="K142" s="1"/>
      <c r="L142" s="1"/>
      <c r="M142" s="1"/>
      <c r="N142" s="1"/>
      <c r="O142" s="1"/>
      <c r="P142" s="1"/>
      <c r="Q142" s="1"/>
      <c r="R142" s="1"/>
    </row>
    <row r="143" spans="1:18" s="3" customFormat="1" x14ac:dyDescent="0.25">
      <c r="A143" s="1"/>
      <c r="B143" s="1"/>
      <c r="C143" s="1"/>
      <c r="D143" s="1"/>
      <c r="E143" s="79"/>
      <c r="F143" s="79"/>
      <c r="G143" s="16"/>
      <c r="H143" s="42"/>
      <c r="I143" s="43"/>
      <c r="J143" s="1"/>
      <c r="K143" s="1"/>
      <c r="L143" s="1"/>
      <c r="M143" s="1"/>
      <c r="N143" s="1"/>
      <c r="O143" s="1"/>
      <c r="P143" s="1"/>
      <c r="Q143" s="1"/>
      <c r="R143" s="1"/>
    </row>
    <row r="144" spans="1:18" s="3" customFormat="1" x14ac:dyDescent="0.25">
      <c r="A144" s="1"/>
      <c r="B144" s="1"/>
      <c r="C144" s="1"/>
      <c r="D144" s="1"/>
      <c r="E144" s="79"/>
      <c r="F144" s="79"/>
      <c r="G144" s="16"/>
      <c r="H144" s="42"/>
      <c r="I144" s="43"/>
      <c r="J144" s="1"/>
      <c r="K144" s="1"/>
      <c r="L144" s="1"/>
      <c r="M144" s="1"/>
      <c r="N144" s="1"/>
      <c r="O144" s="1"/>
      <c r="P144" s="1"/>
      <c r="Q144" s="1"/>
      <c r="R144" s="1"/>
    </row>
    <row r="145" spans="1:18" s="3" customFormat="1" x14ac:dyDescent="0.25">
      <c r="A145" s="1"/>
      <c r="B145" s="1"/>
      <c r="C145" s="1"/>
      <c r="D145" s="1"/>
      <c r="E145" s="79"/>
      <c r="F145" s="79"/>
      <c r="G145" s="16"/>
      <c r="H145" s="42"/>
      <c r="I145" s="43"/>
      <c r="J145" s="1"/>
      <c r="K145" s="1"/>
      <c r="L145" s="1"/>
      <c r="M145" s="1"/>
      <c r="N145" s="1"/>
      <c r="O145" s="1"/>
      <c r="P145" s="1"/>
      <c r="Q145" s="1"/>
      <c r="R145" s="1"/>
    </row>
    <row r="146" spans="1:18" s="3" customFormat="1" x14ac:dyDescent="0.25">
      <c r="A146" s="1"/>
      <c r="B146" s="1"/>
      <c r="C146" s="1"/>
      <c r="D146" s="1"/>
      <c r="E146" s="79"/>
      <c r="F146" s="79"/>
      <c r="G146" s="16"/>
      <c r="H146" s="42"/>
      <c r="I146" s="43"/>
      <c r="J146" s="1"/>
      <c r="K146" s="1"/>
      <c r="L146" s="1"/>
      <c r="M146" s="1"/>
      <c r="N146" s="1"/>
      <c r="O146" s="1"/>
      <c r="P146" s="1"/>
      <c r="Q146" s="1"/>
      <c r="R146" s="1"/>
    </row>
    <row r="147" spans="1:18" s="3" customFormat="1" x14ac:dyDescent="0.25">
      <c r="A147" s="1"/>
      <c r="B147" s="1"/>
      <c r="C147" s="1"/>
      <c r="D147" s="1"/>
      <c r="E147" s="79"/>
      <c r="F147" s="79"/>
      <c r="G147" s="16"/>
      <c r="H147" s="42"/>
      <c r="I147" s="43"/>
      <c r="J147" s="1"/>
      <c r="K147" s="1"/>
      <c r="L147" s="1"/>
      <c r="M147" s="1"/>
      <c r="N147" s="1"/>
      <c r="O147" s="1"/>
      <c r="P147" s="1"/>
      <c r="Q147" s="1"/>
      <c r="R147" s="1"/>
    </row>
    <row r="148" spans="1:18" s="3" customFormat="1" x14ac:dyDescent="0.25">
      <c r="A148" s="1"/>
      <c r="B148" s="1"/>
      <c r="C148" s="1"/>
      <c r="D148" s="1"/>
      <c r="E148" s="79"/>
      <c r="F148" s="79"/>
      <c r="G148" s="16"/>
      <c r="H148" s="42"/>
      <c r="I148" s="43"/>
      <c r="J148" s="1"/>
      <c r="K148" s="1"/>
      <c r="L148" s="1"/>
      <c r="M148" s="1"/>
      <c r="N148" s="1"/>
      <c r="O148" s="1"/>
      <c r="P148" s="1"/>
      <c r="Q148" s="1"/>
      <c r="R148" s="1"/>
    </row>
    <row r="149" spans="1:18" s="3" customFormat="1" x14ac:dyDescent="0.25">
      <c r="A149" s="1"/>
      <c r="B149" s="1"/>
      <c r="C149" s="1"/>
      <c r="D149" s="1"/>
      <c r="E149" s="79"/>
      <c r="F149" s="79"/>
      <c r="G149" s="16"/>
      <c r="H149" s="42"/>
      <c r="I149" s="43"/>
      <c r="J149" s="1"/>
      <c r="K149" s="1"/>
      <c r="L149" s="1"/>
      <c r="M149" s="1"/>
      <c r="N149" s="1"/>
      <c r="O149" s="1"/>
      <c r="P149" s="1"/>
      <c r="Q149" s="1"/>
      <c r="R149" s="1"/>
    </row>
    <row r="150" spans="1:18" s="3" customFormat="1" x14ac:dyDescent="0.25">
      <c r="A150" s="1"/>
      <c r="B150" s="1"/>
      <c r="C150" s="1"/>
      <c r="D150" s="1"/>
      <c r="E150" s="79"/>
      <c r="F150" s="79"/>
      <c r="G150" s="16"/>
      <c r="H150" s="42"/>
      <c r="I150" s="43"/>
      <c r="J150" s="1"/>
      <c r="K150" s="1"/>
      <c r="L150" s="1"/>
      <c r="M150" s="1"/>
      <c r="N150" s="1"/>
      <c r="O150" s="1"/>
      <c r="P150" s="1"/>
      <c r="Q150" s="1"/>
      <c r="R150" s="1"/>
    </row>
    <row r="151" spans="1:18" s="3" customFormat="1" x14ac:dyDescent="0.25">
      <c r="A151" s="1"/>
      <c r="B151" s="1"/>
      <c r="C151" s="1"/>
      <c r="D151" s="1"/>
      <c r="E151" s="79"/>
      <c r="F151" s="79"/>
      <c r="G151" s="16"/>
      <c r="H151" s="42"/>
      <c r="I151" s="43"/>
      <c r="J151" s="1"/>
      <c r="K151" s="1"/>
      <c r="L151" s="1"/>
      <c r="M151" s="1"/>
      <c r="N151" s="1"/>
      <c r="O151" s="1"/>
      <c r="P151" s="1"/>
      <c r="Q151" s="1"/>
      <c r="R151" s="1"/>
    </row>
    <row r="152" spans="1:18" s="3" customFormat="1" x14ac:dyDescent="0.25">
      <c r="A152" s="1"/>
      <c r="B152" s="1"/>
      <c r="C152" s="1"/>
      <c r="D152" s="1"/>
      <c r="E152" s="79"/>
      <c r="F152" s="79"/>
      <c r="G152" s="16"/>
      <c r="H152" s="42"/>
      <c r="I152" s="43"/>
      <c r="J152" s="1"/>
      <c r="K152" s="1"/>
      <c r="L152" s="1"/>
      <c r="M152" s="1"/>
      <c r="N152" s="1"/>
      <c r="O152" s="1"/>
      <c r="P152" s="1"/>
      <c r="Q152" s="1"/>
      <c r="R152" s="1"/>
    </row>
    <row r="153" spans="1:18" s="3" customFormat="1" x14ac:dyDescent="0.25">
      <c r="A153" s="1"/>
      <c r="B153" s="1"/>
      <c r="C153" s="1"/>
      <c r="D153" s="1"/>
      <c r="E153" s="79"/>
      <c r="F153" s="79"/>
      <c r="G153" s="16"/>
      <c r="H153" s="42"/>
      <c r="I153" s="43"/>
      <c r="J153" s="1"/>
      <c r="K153" s="1"/>
      <c r="L153" s="1"/>
      <c r="M153" s="1"/>
      <c r="N153" s="1"/>
      <c r="O153" s="1"/>
      <c r="P153" s="1"/>
      <c r="Q153" s="1"/>
      <c r="R153" s="1"/>
    </row>
    <row r="154" spans="1:18" s="3" customFormat="1" x14ac:dyDescent="0.25">
      <c r="A154" s="1"/>
      <c r="B154" s="1"/>
      <c r="C154" s="1"/>
      <c r="D154" s="1"/>
      <c r="E154" s="79"/>
      <c r="F154" s="79"/>
      <c r="G154" s="16"/>
      <c r="H154" s="42"/>
      <c r="I154" s="43"/>
      <c r="J154" s="1"/>
      <c r="K154" s="1"/>
      <c r="L154" s="1"/>
      <c r="M154" s="1"/>
      <c r="N154" s="1"/>
      <c r="O154" s="1"/>
      <c r="P154" s="1"/>
      <c r="Q154" s="1"/>
      <c r="R154" s="1"/>
    </row>
    <row r="155" spans="1:18" s="3" customFormat="1" x14ac:dyDescent="0.25">
      <c r="A155" s="1"/>
      <c r="B155" s="1"/>
      <c r="C155" s="1"/>
      <c r="D155" s="1"/>
      <c r="E155" s="79"/>
      <c r="F155" s="79"/>
      <c r="G155" s="16"/>
      <c r="H155" s="42"/>
      <c r="I155" s="43"/>
      <c r="J155" s="1"/>
      <c r="K155" s="1"/>
      <c r="L155" s="1"/>
      <c r="M155" s="1"/>
      <c r="N155" s="1"/>
      <c r="O155" s="1"/>
      <c r="P155" s="1"/>
      <c r="Q155" s="1"/>
      <c r="R155" s="1"/>
    </row>
    <row r="156" spans="1:18" s="3" customFormat="1" x14ac:dyDescent="0.25">
      <c r="A156" s="1"/>
      <c r="B156" s="1"/>
      <c r="C156" s="1"/>
      <c r="D156" s="1"/>
      <c r="E156" s="79"/>
      <c r="F156" s="79"/>
      <c r="G156" s="16"/>
      <c r="H156" s="42"/>
      <c r="I156" s="43"/>
      <c r="J156" s="1"/>
      <c r="K156" s="1"/>
      <c r="L156" s="1"/>
      <c r="M156" s="1"/>
      <c r="N156" s="1"/>
      <c r="O156" s="1"/>
      <c r="P156" s="1"/>
      <c r="Q156" s="1"/>
      <c r="R156" s="1"/>
    </row>
    <row r="157" spans="1:18" s="3" customFormat="1" x14ac:dyDescent="0.25">
      <c r="A157" s="1"/>
      <c r="B157" s="1"/>
      <c r="C157" s="1"/>
      <c r="D157" s="1"/>
      <c r="E157" s="79"/>
      <c r="F157" s="79"/>
      <c r="G157" s="16"/>
      <c r="H157" s="42"/>
      <c r="I157" s="43"/>
      <c r="J157" s="1"/>
      <c r="K157" s="1"/>
      <c r="L157" s="1"/>
      <c r="M157" s="1"/>
      <c r="N157" s="1"/>
      <c r="O157" s="1"/>
      <c r="P157" s="1"/>
      <c r="Q157" s="1"/>
      <c r="R157" s="1"/>
    </row>
    <row r="158" spans="1:18" s="3" customFormat="1" x14ac:dyDescent="0.25">
      <c r="A158" s="1"/>
      <c r="B158" s="1"/>
      <c r="C158" s="1"/>
      <c r="D158" s="1"/>
      <c r="E158" s="79"/>
      <c r="F158" s="79"/>
      <c r="G158" s="16"/>
      <c r="H158" s="42"/>
      <c r="I158" s="43"/>
      <c r="J158" s="1"/>
      <c r="K158" s="1"/>
      <c r="L158" s="1"/>
      <c r="M158" s="1"/>
      <c r="N158" s="1"/>
      <c r="O158" s="1"/>
      <c r="P158" s="1"/>
      <c r="Q158" s="1"/>
      <c r="R158" s="1"/>
    </row>
    <row r="159" spans="1:18" s="3" customFormat="1" x14ac:dyDescent="0.25">
      <c r="A159" s="1"/>
      <c r="B159" s="1"/>
      <c r="C159" s="1"/>
      <c r="D159" s="1"/>
      <c r="E159" s="79"/>
      <c r="F159" s="79"/>
      <c r="G159" s="16"/>
      <c r="H159" s="42"/>
      <c r="I159" s="43"/>
      <c r="J159" s="1"/>
      <c r="K159" s="1"/>
      <c r="L159" s="1"/>
      <c r="M159" s="1"/>
      <c r="N159" s="1"/>
      <c r="O159" s="1"/>
      <c r="P159" s="1"/>
      <c r="Q159" s="1"/>
      <c r="R159" s="1"/>
    </row>
    <row r="160" spans="1:18" s="3" customFormat="1" x14ac:dyDescent="0.25">
      <c r="A160" s="1"/>
      <c r="B160" s="1"/>
      <c r="C160" s="1"/>
      <c r="D160" s="1"/>
      <c r="E160" s="79"/>
      <c r="F160" s="79"/>
      <c r="G160" s="16"/>
      <c r="H160" s="42"/>
      <c r="I160" s="43"/>
      <c r="J160" s="1"/>
      <c r="K160" s="1"/>
      <c r="L160" s="1"/>
      <c r="M160" s="1"/>
      <c r="N160" s="1"/>
      <c r="O160" s="1"/>
      <c r="P160" s="1"/>
      <c r="Q160" s="1"/>
      <c r="R160" s="1"/>
    </row>
    <row r="161" spans="1:18" s="3" customFormat="1" x14ac:dyDescent="0.25">
      <c r="A161" s="1"/>
      <c r="B161" s="1"/>
      <c r="C161" s="1"/>
      <c r="D161" s="1"/>
      <c r="E161" s="79"/>
      <c r="F161" s="79"/>
      <c r="G161" s="16"/>
      <c r="H161" s="42"/>
      <c r="I161" s="43"/>
      <c r="J161" s="1"/>
      <c r="K161" s="1"/>
      <c r="L161" s="1"/>
      <c r="M161" s="1"/>
      <c r="N161" s="1"/>
      <c r="O161" s="1"/>
      <c r="P161" s="1"/>
      <c r="Q161" s="1"/>
      <c r="R161" s="1"/>
    </row>
    <row r="162" spans="1:18" s="3" customFormat="1" x14ac:dyDescent="0.25">
      <c r="A162" s="1"/>
      <c r="B162" s="1"/>
      <c r="C162" s="1"/>
      <c r="D162" s="1"/>
      <c r="E162" s="79"/>
      <c r="F162" s="79"/>
      <c r="G162" s="16"/>
      <c r="H162" s="42"/>
      <c r="I162" s="43"/>
      <c r="J162" s="1"/>
      <c r="K162" s="1"/>
      <c r="L162" s="1"/>
      <c r="M162" s="1"/>
      <c r="N162" s="1"/>
      <c r="O162" s="1"/>
      <c r="P162" s="1"/>
      <c r="Q162" s="1"/>
      <c r="R162" s="1"/>
    </row>
    <row r="163" spans="1:18" s="3" customFormat="1" x14ac:dyDescent="0.25">
      <c r="A163" s="1"/>
      <c r="B163" s="1"/>
      <c r="C163" s="1"/>
      <c r="D163" s="1"/>
      <c r="E163" s="79"/>
      <c r="F163" s="79"/>
      <c r="G163" s="16"/>
      <c r="H163" s="42"/>
      <c r="I163" s="43"/>
      <c r="J163" s="1"/>
      <c r="K163" s="1"/>
      <c r="L163" s="1"/>
      <c r="M163" s="1"/>
      <c r="N163" s="1"/>
      <c r="O163" s="1"/>
      <c r="P163" s="1"/>
      <c r="Q163" s="1"/>
      <c r="R163" s="1"/>
    </row>
    <row r="164" spans="1:18" s="3" customFormat="1" x14ac:dyDescent="0.25">
      <c r="A164" s="1"/>
      <c r="B164" s="1"/>
      <c r="C164" s="1"/>
      <c r="D164" s="1"/>
      <c r="E164" s="79"/>
      <c r="F164" s="79"/>
      <c r="G164" s="16"/>
      <c r="H164" s="42"/>
      <c r="I164" s="43"/>
      <c r="J164" s="1"/>
      <c r="K164" s="1"/>
      <c r="L164" s="1"/>
      <c r="M164" s="1"/>
      <c r="N164" s="1"/>
      <c r="O164" s="1"/>
      <c r="P164" s="1"/>
      <c r="Q164" s="1"/>
      <c r="R164" s="1"/>
    </row>
    <row r="165" spans="1:18" s="3" customFormat="1" x14ac:dyDescent="0.25">
      <c r="A165" s="1"/>
      <c r="B165" s="1"/>
      <c r="C165" s="1"/>
      <c r="D165" s="1"/>
      <c r="E165" s="79"/>
      <c r="F165" s="79"/>
      <c r="G165" s="16"/>
      <c r="H165" s="42"/>
      <c r="I165" s="43"/>
      <c r="J165" s="1"/>
      <c r="K165" s="1"/>
      <c r="L165" s="1"/>
      <c r="M165" s="1"/>
      <c r="N165" s="1"/>
      <c r="O165" s="1"/>
      <c r="P165" s="1"/>
      <c r="Q165" s="1"/>
      <c r="R165" s="1"/>
    </row>
    <row r="166" spans="1:18" s="3" customFormat="1" x14ac:dyDescent="0.25">
      <c r="A166" s="1"/>
      <c r="B166" s="1"/>
      <c r="C166" s="1"/>
      <c r="D166" s="1"/>
      <c r="E166" s="79"/>
      <c r="F166" s="79"/>
      <c r="G166" s="16"/>
      <c r="H166" s="42"/>
      <c r="I166" s="43"/>
      <c r="J166" s="1"/>
      <c r="K166" s="1"/>
      <c r="L166" s="1"/>
      <c r="M166" s="1"/>
      <c r="N166" s="1"/>
      <c r="O166" s="1"/>
      <c r="P166" s="1"/>
      <c r="Q166" s="1"/>
      <c r="R166" s="1"/>
    </row>
    <row r="167" spans="1:18" s="3" customFormat="1" x14ac:dyDescent="0.25">
      <c r="A167" s="1"/>
      <c r="B167" s="1"/>
      <c r="C167" s="1"/>
      <c r="D167" s="1"/>
      <c r="E167" s="79"/>
      <c r="F167" s="79"/>
      <c r="G167" s="16"/>
      <c r="H167" s="42"/>
      <c r="I167" s="43"/>
      <c r="J167" s="1"/>
      <c r="K167" s="1"/>
      <c r="L167" s="1"/>
      <c r="M167" s="1"/>
      <c r="N167" s="1"/>
      <c r="O167" s="1"/>
      <c r="P167" s="1"/>
      <c r="Q167" s="1"/>
      <c r="R167" s="1"/>
    </row>
    <row r="168" spans="1:18" s="3" customFormat="1" x14ac:dyDescent="0.25">
      <c r="A168" s="1"/>
      <c r="B168" s="1"/>
      <c r="C168" s="1"/>
      <c r="D168" s="1"/>
      <c r="E168" s="79"/>
      <c r="F168" s="79"/>
      <c r="G168" s="16"/>
      <c r="H168" s="42"/>
      <c r="I168" s="43"/>
      <c r="J168" s="1"/>
      <c r="K168" s="1"/>
      <c r="L168" s="1"/>
      <c r="M168" s="1"/>
      <c r="N168" s="1"/>
      <c r="O168" s="1"/>
      <c r="P168" s="1"/>
      <c r="Q168" s="1"/>
      <c r="R168" s="1"/>
    </row>
    <row r="169" spans="1:18" s="3" customFormat="1" x14ac:dyDescent="0.25">
      <c r="A169" s="1"/>
      <c r="B169" s="1"/>
      <c r="C169" s="1"/>
      <c r="D169" s="1"/>
      <c r="E169" s="79"/>
      <c r="F169" s="79"/>
      <c r="G169" s="16"/>
      <c r="H169" s="42"/>
      <c r="I169" s="43"/>
      <c r="J169" s="1"/>
      <c r="K169" s="1"/>
      <c r="L169" s="1"/>
      <c r="M169" s="1"/>
      <c r="N169" s="1"/>
      <c r="O169" s="1"/>
      <c r="P169" s="1"/>
      <c r="Q169" s="1"/>
      <c r="R169" s="1"/>
    </row>
    <row r="170" spans="1:18" s="3" customFormat="1" x14ac:dyDescent="0.25">
      <c r="A170" s="1"/>
      <c r="B170" s="1"/>
      <c r="C170" s="1"/>
      <c r="D170" s="1"/>
      <c r="E170" s="79"/>
      <c r="F170" s="79"/>
      <c r="G170" s="16"/>
      <c r="H170" s="42"/>
      <c r="I170" s="43"/>
      <c r="J170" s="1"/>
      <c r="K170" s="1"/>
      <c r="L170" s="1"/>
      <c r="M170" s="1"/>
      <c r="N170" s="1"/>
      <c r="O170" s="1"/>
      <c r="P170" s="1"/>
      <c r="Q170" s="1"/>
      <c r="R170" s="1"/>
    </row>
    <row r="171" spans="1:18" s="3" customFormat="1" x14ac:dyDescent="0.25">
      <c r="A171" s="1"/>
      <c r="B171" s="1"/>
      <c r="C171" s="1"/>
      <c r="D171" s="1"/>
      <c r="E171" s="79"/>
      <c r="F171" s="79"/>
      <c r="G171" s="16"/>
      <c r="H171" s="42"/>
      <c r="I171" s="43"/>
      <c r="J171" s="1"/>
      <c r="K171" s="1"/>
      <c r="L171" s="1"/>
      <c r="M171" s="1"/>
      <c r="N171" s="1"/>
      <c r="O171" s="1"/>
      <c r="P171" s="1"/>
      <c r="Q171" s="1"/>
      <c r="R171" s="1"/>
    </row>
    <row r="172" spans="1:18" s="3" customFormat="1" x14ac:dyDescent="0.25">
      <c r="A172" s="1"/>
      <c r="B172" s="1"/>
      <c r="C172" s="1"/>
      <c r="D172" s="1"/>
      <c r="E172" s="79"/>
      <c r="F172" s="79"/>
      <c r="G172" s="16"/>
      <c r="H172" s="42"/>
      <c r="I172" s="43"/>
      <c r="J172" s="1"/>
      <c r="K172" s="1"/>
      <c r="L172" s="1"/>
      <c r="M172" s="1"/>
      <c r="N172" s="1"/>
      <c r="O172" s="1"/>
      <c r="P172" s="1"/>
      <c r="Q172" s="1"/>
      <c r="R172" s="1"/>
    </row>
    <row r="173" spans="1:18" s="3" customFormat="1" x14ac:dyDescent="0.25">
      <c r="A173" s="1"/>
      <c r="B173" s="1"/>
      <c r="C173" s="1"/>
      <c r="D173" s="1"/>
      <c r="E173" s="79"/>
      <c r="F173" s="79"/>
      <c r="G173" s="16"/>
      <c r="H173" s="42"/>
      <c r="I173" s="43"/>
      <c r="J173" s="1"/>
      <c r="K173" s="1"/>
      <c r="L173" s="1"/>
      <c r="M173" s="1"/>
      <c r="N173" s="1"/>
      <c r="O173" s="1"/>
      <c r="P173" s="1"/>
      <c r="Q173" s="1"/>
      <c r="R173" s="1"/>
    </row>
    <row r="174" spans="1:18" s="3" customFormat="1" x14ac:dyDescent="0.25">
      <c r="A174" s="1"/>
      <c r="B174" s="1"/>
      <c r="C174" s="1"/>
      <c r="D174" s="1"/>
      <c r="E174" s="79"/>
      <c r="F174" s="79"/>
      <c r="G174" s="16"/>
      <c r="H174" s="42"/>
      <c r="I174" s="43"/>
      <c r="J174" s="1"/>
      <c r="K174" s="1"/>
      <c r="L174" s="1"/>
      <c r="M174" s="1"/>
      <c r="N174" s="1"/>
      <c r="O174" s="1"/>
      <c r="P174" s="1"/>
      <c r="Q174" s="1"/>
      <c r="R174" s="1"/>
    </row>
    <row r="175" spans="1:18" s="3" customFormat="1" x14ac:dyDescent="0.25">
      <c r="A175" s="1"/>
      <c r="B175" s="1"/>
      <c r="C175" s="1"/>
      <c r="D175" s="1"/>
      <c r="E175" s="79"/>
      <c r="F175" s="79"/>
      <c r="G175" s="16"/>
      <c r="H175" s="42"/>
      <c r="I175" s="43"/>
      <c r="J175" s="1"/>
      <c r="K175" s="1"/>
      <c r="L175" s="1"/>
      <c r="M175" s="1"/>
      <c r="N175" s="1"/>
      <c r="O175" s="1"/>
      <c r="P175" s="1"/>
      <c r="Q175" s="1"/>
      <c r="R175" s="1"/>
    </row>
    <row r="176" spans="1:18" s="3" customFormat="1" x14ac:dyDescent="0.25">
      <c r="A176" s="1"/>
      <c r="B176" s="1"/>
      <c r="C176" s="1"/>
      <c r="D176" s="1"/>
      <c r="E176" s="79"/>
      <c r="F176" s="79"/>
      <c r="G176" s="16"/>
      <c r="H176" s="42"/>
      <c r="I176" s="43"/>
      <c r="J176" s="1"/>
      <c r="K176" s="1"/>
      <c r="L176" s="1"/>
      <c r="M176" s="1"/>
      <c r="N176" s="1"/>
      <c r="O176" s="1"/>
      <c r="P176" s="1"/>
      <c r="Q176" s="1"/>
      <c r="R176" s="1"/>
    </row>
    <row r="177" spans="1:18" s="3" customFormat="1" x14ac:dyDescent="0.25">
      <c r="A177" s="1"/>
      <c r="B177" s="1"/>
      <c r="C177" s="1"/>
      <c r="D177" s="1"/>
      <c r="E177" s="79"/>
      <c r="F177" s="79"/>
      <c r="G177" s="16"/>
      <c r="H177" s="42"/>
      <c r="I177" s="43"/>
      <c r="J177" s="1"/>
      <c r="K177" s="1"/>
      <c r="L177" s="1"/>
      <c r="M177" s="1"/>
      <c r="N177" s="1"/>
      <c r="O177" s="1"/>
      <c r="P177" s="1"/>
      <c r="Q177" s="1"/>
      <c r="R177" s="1"/>
    </row>
    <row r="178" spans="1:18" s="3" customFormat="1" x14ac:dyDescent="0.25">
      <c r="A178" s="1"/>
      <c r="B178" s="1"/>
      <c r="C178" s="1"/>
      <c r="D178" s="1"/>
      <c r="E178" s="79"/>
      <c r="F178" s="79"/>
      <c r="G178" s="16"/>
      <c r="H178" s="42"/>
      <c r="I178" s="43"/>
      <c r="J178" s="1"/>
      <c r="K178" s="1"/>
      <c r="L178" s="1"/>
      <c r="M178" s="1"/>
      <c r="N178" s="1"/>
      <c r="O178" s="1"/>
      <c r="P178" s="1"/>
      <c r="Q178" s="1"/>
      <c r="R178" s="1"/>
    </row>
    <row r="179" spans="1:18" s="3" customFormat="1" x14ac:dyDescent="0.25">
      <c r="A179" s="1"/>
      <c r="B179" s="1"/>
      <c r="C179" s="1"/>
      <c r="D179" s="1"/>
      <c r="E179" s="79"/>
      <c r="F179" s="79"/>
      <c r="G179" s="16"/>
      <c r="H179" s="42"/>
      <c r="I179" s="43"/>
      <c r="J179" s="1"/>
      <c r="K179" s="1"/>
      <c r="L179" s="1"/>
      <c r="M179" s="1"/>
      <c r="N179" s="1"/>
      <c r="O179" s="1"/>
      <c r="P179" s="1"/>
      <c r="Q179" s="1"/>
      <c r="R179" s="1"/>
    </row>
    <row r="180" spans="1:18" s="3" customFormat="1" x14ac:dyDescent="0.25">
      <c r="A180" s="1"/>
      <c r="B180" s="1"/>
      <c r="C180" s="1"/>
      <c r="D180" s="1"/>
      <c r="E180" s="79"/>
      <c r="F180" s="79"/>
      <c r="G180" s="16"/>
      <c r="H180" s="42"/>
      <c r="I180" s="43"/>
      <c r="J180" s="1"/>
      <c r="K180" s="1"/>
      <c r="L180" s="1"/>
      <c r="M180" s="1"/>
      <c r="N180" s="1"/>
      <c r="O180" s="1"/>
      <c r="P180" s="1"/>
      <c r="Q180" s="1"/>
      <c r="R180" s="1"/>
    </row>
    <row r="181" spans="1:18" s="3" customFormat="1" x14ac:dyDescent="0.25">
      <c r="A181" s="1"/>
      <c r="B181" s="1"/>
      <c r="C181" s="1"/>
      <c r="D181" s="1"/>
      <c r="E181" s="79"/>
      <c r="F181" s="79"/>
      <c r="G181" s="16"/>
      <c r="H181" s="42"/>
      <c r="I181" s="43"/>
      <c r="J181" s="1"/>
      <c r="K181" s="1"/>
      <c r="L181" s="1"/>
      <c r="M181" s="1"/>
      <c r="N181" s="1"/>
      <c r="O181" s="1"/>
      <c r="P181" s="1"/>
      <c r="Q181" s="1"/>
      <c r="R181" s="1"/>
    </row>
    <row r="182" spans="1:18" s="3" customFormat="1" x14ac:dyDescent="0.25">
      <c r="A182" s="1"/>
      <c r="B182" s="1"/>
      <c r="C182" s="1"/>
      <c r="D182" s="1"/>
      <c r="E182" s="79"/>
      <c r="F182" s="79"/>
      <c r="G182" s="16"/>
      <c r="H182" s="42"/>
      <c r="I182" s="43"/>
      <c r="J182" s="1"/>
      <c r="K182" s="1"/>
      <c r="L182" s="1"/>
      <c r="M182" s="1"/>
      <c r="N182" s="1"/>
      <c r="O182" s="1"/>
      <c r="P182" s="1"/>
      <c r="Q182" s="1"/>
      <c r="R182" s="1"/>
    </row>
    <row r="183" spans="1:18" s="3" customFormat="1" x14ac:dyDescent="0.25">
      <c r="A183" s="1"/>
      <c r="B183" s="1"/>
      <c r="C183" s="1"/>
      <c r="D183" s="1"/>
      <c r="E183" s="79"/>
      <c r="F183" s="79"/>
      <c r="G183" s="16"/>
      <c r="H183" s="42"/>
      <c r="I183" s="43"/>
      <c r="J183" s="1"/>
      <c r="K183" s="1"/>
      <c r="L183" s="1"/>
      <c r="M183" s="1"/>
      <c r="N183" s="1"/>
      <c r="O183" s="1"/>
      <c r="P183" s="1"/>
      <c r="Q183" s="1"/>
      <c r="R183" s="1"/>
    </row>
    <row r="184" spans="1:18" s="3" customFormat="1" x14ac:dyDescent="0.25">
      <c r="A184" s="1"/>
      <c r="B184" s="1"/>
      <c r="C184" s="1"/>
      <c r="D184" s="1"/>
      <c r="E184" s="79"/>
      <c r="F184" s="79"/>
      <c r="G184" s="16"/>
      <c r="H184" s="42"/>
      <c r="I184" s="43"/>
      <c r="J184" s="1"/>
      <c r="K184" s="1"/>
      <c r="L184" s="1"/>
      <c r="M184" s="1"/>
      <c r="N184" s="1"/>
      <c r="O184" s="1"/>
      <c r="P184" s="1"/>
      <c r="Q184" s="1"/>
      <c r="R184" s="1"/>
    </row>
    <row r="185" spans="1:18" s="3" customFormat="1" x14ac:dyDescent="0.25">
      <c r="A185" s="1"/>
      <c r="B185" s="1"/>
      <c r="C185" s="1"/>
      <c r="D185" s="1"/>
      <c r="E185" s="79"/>
      <c r="F185" s="79"/>
      <c r="G185" s="16"/>
      <c r="H185" s="42"/>
      <c r="I185" s="43"/>
      <c r="J185" s="1"/>
      <c r="K185" s="1"/>
      <c r="L185" s="1"/>
      <c r="M185" s="1"/>
      <c r="N185" s="1"/>
      <c r="O185" s="1"/>
      <c r="P185" s="1"/>
      <c r="Q185" s="1"/>
      <c r="R185" s="1"/>
    </row>
    <row r="186" spans="1:18" s="3" customFormat="1" x14ac:dyDescent="0.25">
      <c r="A186" s="1"/>
      <c r="B186" s="1"/>
      <c r="C186" s="1"/>
      <c r="D186" s="1"/>
      <c r="E186" s="79"/>
      <c r="F186" s="79"/>
      <c r="G186" s="16"/>
      <c r="H186" s="16"/>
      <c r="I186" s="43"/>
      <c r="J186" s="1"/>
      <c r="K186" s="1"/>
      <c r="L186" s="1"/>
      <c r="M186" s="1"/>
      <c r="N186" s="1"/>
      <c r="O186" s="1"/>
      <c r="P186" s="1"/>
      <c r="Q186" s="1"/>
      <c r="R186" s="1"/>
    </row>
    <row r="187" spans="1:18" s="3" customFormat="1" x14ac:dyDescent="0.25">
      <c r="A187" s="1"/>
      <c r="B187" s="1"/>
      <c r="C187" s="1"/>
      <c r="D187" s="1"/>
      <c r="E187" s="79"/>
      <c r="F187" s="79"/>
      <c r="G187" s="16"/>
      <c r="H187" s="16"/>
      <c r="I187" s="43"/>
      <c r="J187" s="1"/>
      <c r="K187" s="1"/>
      <c r="L187" s="1"/>
      <c r="M187" s="1"/>
      <c r="N187" s="1"/>
      <c r="O187" s="1"/>
      <c r="P187" s="1"/>
      <c r="Q187" s="1"/>
      <c r="R187" s="1"/>
    </row>
    <row r="188" spans="1:18" s="3" customFormat="1" x14ac:dyDescent="0.25">
      <c r="A188" s="1"/>
      <c r="B188" s="1"/>
      <c r="C188" s="1"/>
      <c r="D188" s="1"/>
      <c r="E188" s="79"/>
      <c r="F188" s="79"/>
      <c r="G188" s="16"/>
      <c r="H188" s="16"/>
      <c r="I188" s="43"/>
      <c r="J188" s="1"/>
      <c r="K188" s="1"/>
      <c r="L188" s="1"/>
      <c r="M188" s="1"/>
      <c r="N188" s="1"/>
      <c r="O188" s="1"/>
      <c r="P188" s="1"/>
      <c r="Q188" s="1"/>
      <c r="R188" s="1"/>
    </row>
    <row r="189" spans="1:18" s="3" customFormat="1" x14ac:dyDescent="0.25">
      <c r="A189" s="1"/>
      <c r="B189" s="1"/>
      <c r="C189" s="1"/>
      <c r="D189" s="1"/>
      <c r="E189" s="79"/>
      <c r="F189" s="79"/>
      <c r="G189" s="16"/>
      <c r="H189" s="16"/>
      <c r="I189" s="43"/>
      <c r="J189" s="1"/>
      <c r="K189" s="1"/>
      <c r="L189" s="1"/>
      <c r="M189" s="1"/>
      <c r="N189" s="1"/>
      <c r="O189" s="1"/>
      <c r="P189" s="1"/>
      <c r="Q189" s="1"/>
      <c r="R189" s="1"/>
    </row>
    <row r="190" spans="1:18" s="3" customFormat="1" x14ac:dyDescent="0.25">
      <c r="A190" s="1"/>
      <c r="B190" s="1"/>
      <c r="C190" s="1"/>
      <c r="D190" s="1"/>
      <c r="E190" s="79"/>
      <c r="F190" s="79"/>
      <c r="G190" s="16"/>
      <c r="H190" s="16"/>
      <c r="I190" s="43"/>
      <c r="J190" s="1"/>
      <c r="K190" s="1"/>
      <c r="L190" s="1"/>
      <c r="M190" s="1"/>
      <c r="N190" s="1"/>
      <c r="O190" s="1"/>
      <c r="P190" s="1"/>
      <c r="Q190" s="1"/>
      <c r="R190" s="1"/>
    </row>
    <row r="191" spans="1:18" s="3" customFormat="1" x14ac:dyDescent="0.25">
      <c r="A191" s="1"/>
      <c r="B191" s="1"/>
      <c r="C191" s="1"/>
      <c r="D191" s="1"/>
      <c r="E191" s="79"/>
      <c r="F191" s="79"/>
      <c r="G191" s="16"/>
      <c r="H191" s="16"/>
      <c r="I191" s="43"/>
      <c r="J191" s="1"/>
      <c r="K191" s="1"/>
      <c r="L191" s="1"/>
      <c r="M191" s="1"/>
      <c r="N191" s="1"/>
      <c r="O191" s="1"/>
      <c r="P191" s="1"/>
      <c r="Q191" s="1"/>
      <c r="R191" s="1"/>
    </row>
    <row r="192" spans="1:18" s="3" customFormat="1" x14ac:dyDescent="0.25">
      <c r="A192" s="1"/>
      <c r="B192" s="1"/>
      <c r="C192" s="1"/>
      <c r="D192" s="1"/>
      <c r="E192" s="79"/>
      <c r="F192" s="79"/>
      <c r="G192" s="16"/>
      <c r="H192" s="16"/>
      <c r="I192" s="43"/>
      <c r="J192" s="1"/>
      <c r="K192" s="1"/>
      <c r="L192" s="1"/>
      <c r="M192" s="1"/>
      <c r="N192" s="1"/>
      <c r="O192" s="1"/>
      <c r="P192" s="1"/>
      <c r="Q192" s="1"/>
      <c r="R192" s="1"/>
    </row>
    <row r="193" spans="1:18" s="3" customFormat="1" x14ac:dyDescent="0.25">
      <c r="A193" s="1"/>
      <c r="B193" s="1"/>
      <c r="C193" s="1"/>
      <c r="D193" s="1"/>
      <c r="E193" s="79"/>
      <c r="F193" s="79"/>
      <c r="G193" s="16"/>
      <c r="H193" s="16"/>
      <c r="I193" s="43"/>
      <c r="J193" s="1"/>
      <c r="K193" s="1"/>
      <c r="L193" s="1"/>
      <c r="M193" s="1"/>
      <c r="N193" s="1"/>
      <c r="O193" s="1"/>
      <c r="P193" s="1"/>
      <c r="Q193" s="1"/>
      <c r="R193" s="1"/>
    </row>
    <row r="194" spans="1:18" s="3" customFormat="1" x14ac:dyDescent="0.25">
      <c r="A194" s="1"/>
      <c r="B194" s="1"/>
      <c r="C194" s="1"/>
      <c r="D194" s="1"/>
      <c r="E194" s="79"/>
      <c r="F194" s="79"/>
      <c r="G194" s="16"/>
      <c r="H194" s="16"/>
      <c r="I194" s="43"/>
      <c r="J194" s="1"/>
      <c r="K194" s="1"/>
      <c r="L194" s="1"/>
      <c r="M194" s="1"/>
      <c r="N194" s="1"/>
      <c r="O194" s="1"/>
      <c r="P194" s="1"/>
      <c r="Q194" s="1"/>
      <c r="R194" s="1"/>
    </row>
    <row r="195" spans="1:18" s="3" customFormat="1" x14ac:dyDescent="0.25">
      <c r="A195" s="1"/>
      <c r="B195" s="1"/>
      <c r="C195" s="1"/>
      <c r="D195" s="1"/>
      <c r="E195" s="79"/>
      <c r="F195" s="79"/>
      <c r="G195" s="16"/>
      <c r="H195" s="16"/>
      <c r="I195" s="43"/>
      <c r="J195" s="1"/>
      <c r="K195" s="1"/>
      <c r="L195" s="1"/>
      <c r="M195" s="1"/>
      <c r="N195" s="1"/>
      <c r="O195" s="1"/>
      <c r="P195" s="1"/>
      <c r="Q195" s="1"/>
      <c r="R195" s="1"/>
    </row>
    <row r="196" spans="1:18" s="3" customFormat="1" x14ac:dyDescent="0.25">
      <c r="A196" s="1"/>
      <c r="B196" s="1"/>
      <c r="C196" s="1"/>
      <c r="D196" s="1"/>
      <c r="E196" s="79"/>
      <c r="F196" s="79"/>
      <c r="G196" s="16"/>
      <c r="H196" s="16"/>
      <c r="I196" s="43"/>
      <c r="J196" s="1"/>
      <c r="K196" s="1"/>
      <c r="L196" s="1"/>
      <c r="M196" s="1"/>
      <c r="N196" s="1"/>
      <c r="O196" s="1"/>
      <c r="P196" s="1"/>
      <c r="Q196" s="1"/>
      <c r="R196" s="1"/>
    </row>
    <row r="197" spans="1:18" s="3" customFormat="1" x14ac:dyDescent="0.25">
      <c r="A197" s="1"/>
      <c r="B197" s="1"/>
      <c r="C197" s="1"/>
      <c r="D197" s="1"/>
      <c r="E197" s="79"/>
      <c r="F197" s="79"/>
      <c r="G197" s="16"/>
      <c r="H197" s="16"/>
      <c r="I197" s="43"/>
      <c r="J197" s="1"/>
      <c r="K197" s="1"/>
      <c r="L197" s="1"/>
      <c r="M197" s="1"/>
      <c r="N197" s="1"/>
      <c r="O197" s="1"/>
      <c r="P197" s="1"/>
      <c r="Q197" s="1"/>
      <c r="R197" s="1"/>
    </row>
    <row r="198" spans="1:18" s="3" customFormat="1" x14ac:dyDescent="0.25">
      <c r="A198" s="1"/>
      <c r="B198" s="1"/>
      <c r="C198" s="1"/>
      <c r="D198" s="1"/>
      <c r="E198" s="79"/>
      <c r="F198" s="79"/>
      <c r="G198" s="16"/>
      <c r="H198" s="16"/>
      <c r="I198" s="43"/>
      <c r="J198" s="1"/>
      <c r="K198" s="1"/>
      <c r="L198" s="1"/>
      <c r="M198" s="1"/>
      <c r="N198" s="1"/>
      <c r="O198" s="1"/>
      <c r="P198" s="1"/>
      <c r="Q198" s="1"/>
      <c r="R198" s="1"/>
    </row>
    <row r="199" spans="1:18" s="3" customFormat="1" x14ac:dyDescent="0.25">
      <c r="A199" s="1"/>
      <c r="B199" s="1"/>
      <c r="C199" s="1"/>
      <c r="D199" s="1"/>
      <c r="E199" s="79"/>
      <c r="F199" s="79"/>
      <c r="G199" s="16"/>
      <c r="H199" s="16"/>
      <c r="I199" s="43"/>
      <c r="J199" s="1"/>
      <c r="K199" s="1"/>
      <c r="L199" s="1"/>
      <c r="M199" s="1"/>
      <c r="N199" s="1"/>
      <c r="O199" s="1"/>
      <c r="P199" s="1"/>
      <c r="Q199" s="1"/>
      <c r="R199" s="1"/>
    </row>
    <row r="200" spans="1:18" s="3" customFormat="1" x14ac:dyDescent="0.25">
      <c r="A200" s="1"/>
      <c r="B200" s="1"/>
      <c r="C200" s="1"/>
      <c r="D200" s="1"/>
      <c r="E200" s="79"/>
      <c r="F200" s="79"/>
      <c r="G200" s="16"/>
      <c r="H200" s="16"/>
      <c r="I200" s="43"/>
      <c r="J200" s="1"/>
      <c r="K200" s="1"/>
      <c r="L200" s="1"/>
      <c r="M200" s="1"/>
      <c r="N200" s="1"/>
      <c r="O200" s="1"/>
      <c r="P200" s="1"/>
      <c r="Q200" s="1"/>
      <c r="R200" s="1"/>
    </row>
    <row r="201" spans="1:18" s="3" customFormat="1" x14ac:dyDescent="0.25">
      <c r="A201" s="1"/>
      <c r="B201" s="1"/>
      <c r="C201" s="1"/>
      <c r="D201" s="1"/>
      <c r="E201" s="79"/>
      <c r="F201" s="79"/>
      <c r="G201" s="16"/>
      <c r="H201" s="16"/>
      <c r="I201" s="43"/>
      <c r="J201" s="1"/>
      <c r="K201" s="1"/>
      <c r="L201" s="1"/>
      <c r="M201" s="1"/>
      <c r="N201" s="1"/>
      <c r="O201" s="1"/>
      <c r="P201" s="1"/>
      <c r="Q201" s="1"/>
      <c r="R201" s="1"/>
    </row>
    <row r="202" spans="1:18" s="3" customFormat="1" x14ac:dyDescent="0.25">
      <c r="A202" s="1"/>
      <c r="B202" s="1"/>
      <c r="C202" s="1"/>
      <c r="D202" s="1"/>
      <c r="E202" s="79"/>
      <c r="F202" s="79"/>
      <c r="G202" s="16"/>
      <c r="H202" s="16"/>
      <c r="I202" s="43"/>
      <c r="J202" s="1"/>
      <c r="K202" s="1"/>
      <c r="L202" s="1"/>
      <c r="M202" s="1"/>
      <c r="N202" s="1"/>
      <c r="O202" s="1"/>
      <c r="P202" s="1"/>
      <c r="Q202" s="1"/>
      <c r="R202" s="1"/>
    </row>
    <row r="203" spans="1:18" s="3" customFormat="1" x14ac:dyDescent="0.25">
      <c r="A203" s="1"/>
      <c r="B203" s="1"/>
      <c r="C203" s="1"/>
      <c r="D203" s="1"/>
      <c r="E203" s="79"/>
      <c r="F203" s="79"/>
      <c r="G203" s="16"/>
      <c r="H203" s="16"/>
      <c r="I203" s="43"/>
      <c r="J203" s="1"/>
      <c r="K203" s="1"/>
      <c r="L203" s="1"/>
      <c r="M203" s="1"/>
      <c r="N203" s="1"/>
      <c r="O203" s="1"/>
      <c r="P203" s="1"/>
      <c r="Q203" s="1"/>
      <c r="R203" s="1"/>
    </row>
    <row r="204" spans="1:18" s="3" customFormat="1" x14ac:dyDescent="0.25">
      <c r="A204" s="1"/>
      <c r="B204" s="1"/>
      <c r="C204" s="1"/>
      <c r="D204" s="1"/>
      <c r="E204" s="79"/>
      <c r="F204" s="79"/>
      <c r="G204" s="16"/>
      <c r="H204" s="16"/>
      <c r="I204" s="43"/>
      <c r="J204" s="1"/>
      <c r="K204" s="1"/>
      <c r="L204" s="1"/>
      <c r="M204" s="1"/>
      <c r="N204" s="1"/>
      <c r="O204" s="1"/>
      <c r="P204" s="1"/>
      <c r="Q204" s="1"/>
      <c r="R204" s="1"/>
    </row>
    <row r="205" spans="1:18" s="3" customFormat="1" x14ac:dyDescent="0.25">
      <c r="A205" s="1"/>
      <c r="B205" s="1"/>
      <c r="C205" s="1"/>
      <c r="D205" s="1"/>
      <c r="E205" s="79"/>
      <c r="F205" s="79"/>
      <c r="G205" s="16"/>
      <c r="H205" s="16"/>
      <c r="I205" s="43"/>
      <c r="J205" s="1"/>
      <c r="K205" s="1"/>
      <c r="L205" s="1"/>
      <c r="M205" s="1"/>
      <c r="N205" s="1"/>
      <c r="O205" s="1"/>
      <c r="P205" s="1"/>
      <c r="Q205" s="1"/>
      <c r="R205" s="1"/>
    </row>
    <row r="206" spans="1:18" s="3" customFormat="1" x14ac:dyDescent="0.25">
      <c r="A206" s="1"/>
      <c r="B206" s="1"/>
      <c r="C206" s="1"/>
      <c r="D206" s="1"/>
      <c r="E206" s="79"/>
      <c r="F206" s="79"/>
      <c r="G206" s="16"/>
      <c r="H206" s="16"/>
      <c r="I206" s="43"/>
      <c r="J206" s="1"/>
      <c r="K206" s="1"/>
      <c r="L206" s="1"/>
      <c r="M206" s="1"/>
      <c r="N206" s="1"/>
      <c r="O206" s="1"/>
      <c r="P206" s="1"/>
      <c r="Q206" s="1"/>
      <c r="R206" s="1"/>
    </row>
    <row r="207" spans="1:18" s="3" customFormat="1" x14ac:dyDescent="0.25">
      <c r="A207" s="1"/>
      <c r="B207" s="1"/>
      <c r="C207" s="1"/>
      <c r="D207" s="1"/>
      <c r="E207" s="79"/>
      <c r="F207" s="79"/>
      <c r="G207" s="16"/>
      <c r="H207" s="16"/>
      <c r="I207" s="43"/>
      <c r="J207" s="1"/>
      <c r="K207" s="1"/>
      <c r="L207" s="1"/>
      <c r="M207" s="1"/>
      <c r="N207" s="1"/>
      <c r="O207" s="1"/>
      <c r="P207" s="1"/>
      <c r="Q207" s="1"/>
      <c r="R207" s="1"/>
    </row>
    <row r="208" spans="1:18" s="3" customFormat="1" x14ac:dyDescent="0.25">
      <c r="A208" s="1"/>
      <c r="B208" s="1"/>
      <c r="C208" s="1"/>
      <c r="D208" s="1"/>
      <c r="E208" s="79"/>
      <c r="F208" s="79"/>
      <c r="G208" s="16"/>
      <c r="H208" s="16"/>
      <c r="I208" s="43"/>
      <c r="J208" s="1"/>
      <c r="K208" s="1"/>
      <c r="L208" s="1"/>
      <c r="M208" s="1"/>
      <c r="N208" s="1"/>
      <c r="O208" s="1"/>
      <c r="P208" s="1"/>
      <c r="Q208" s="1"/>
      <c r="R208" s="1"/>
    </row>
    <row r="209" spans="1:18" s="3" customFormat="1" x14ac:dyDescent="0.25">
      <c r="A209" s="1"/>
      <c r="B209" s="1"/>
      <c r="C209" s="1"/>
      <c r="D209" s="1"/>
      <c r="E209" s="79"/>
      <c r="F209" s="79"/>
      <c r="G209" s="16"/>
      <c r="H209" s="16"/>
      <c r="I209" s="43"/>
      <c r="J209" s="1"/>
      <c r="K209" s="1"/>
      <c r="L209" s="1"/>
      <c r="M209" s="1"/>
      <c r="N209" s="1"/>
      <c r="O209" s="1"/>
      <c r="P209" s="1"/>
      <c r="Q209" s="1"/>
      <c r="R209" s="1"/>
    </row>
    <row r="210" spans="1:18" s="3" customFormat="1" x14ac:dyDescent="0.25">
      <c r="A210" s="1"/>
      <c r="B210" s="1"/>
      <c r="C210" s="1"/>
      <c r="D210" s="1"/>
      <c r="E210" s="79"/>
      <c r="F210" s="79"/>
      <c r="G210" s="16"/>
      <c r="H210" s="16"/>
      <c r="I210" s="43"/>
      <c r="J210" s="1"/>
      <c r="K210" s="1"/>
      <c r="L210" s="1"/>
      <c r="M210" s="1"/>
      <c r="N210" s="1"/>
      <c r="O210" s="1"/>
      <c r="P210" s="1"/>
      <c r="Q210" s="1"/>
      <c r="R210" s="1"/>
    </row>
    <row r="211" spans="1:18" s="3" customFormat="1" x14ac:dyDescent="0.25">
      <c r="A211" s="1"/>
      <c r="B211" s="1"/>
      <c r="C211" s="1"/>
      <c r="D211" s="1"/>
      <c r="E211" s="79"/>
      <c r="F211" s="79"/>
      <c r="G211" s="16"/>
      <c r="H211" s="16"/>
      <c r="I211" s="43"/>
      <c r="J211" s="1"/>
      <c r="K211" s="1"/>
      <c r="L211" s="1"/>
      <c r="M211" s="1"/>
      <c r="N211" s="1"/>
      <c r="O211" s="1"/>
      <c r="P211" s="1"/>
      <c r="Q211" s="1"/>
      <c r="R211" s="1"/>
    </row>
    <row r="212" spans="1:18" s="3" customFormat="1" x14ac:dyDescent="0.25">
      <c r="A212" s="1"/>
      <c r="B212" s="1"/>
      <c r="C212" s="1"/>
      <c r="D212" s="1"/>
      <c r="E212" s="79"/>
      <c r="F212" s="79"/>
      <c r="G212" s="16"/>
      <c r="H212" s="16"/>
      <c r="I212" s="43"/>
      <c r="J212" s="1"/>
      <c r="K212" s="1"/>
      <c r="L212" s="1"/>
      <c r="M212" s="1"/>
      <c r="N212" s="1"/>
      <c r="O212" s="1"/>
      <c r="P212" s="1"/>
      <c r="Q212" s="1"/>
      <c r="R212" s="1"/>
    </row>
    <row r="213" spans="1:18" s="3" customFormat="1" x14ac:dyDescent="0.25">
      <c r="A213" s="1"/>
      <c r="B213" s="1"/>
      <c r="C213" s="1"/>
      <c r="D213" s="1"/>
      <c r="E213" s="79"/>
      <c r="F213" s="79"/>
      <c r="G213" s="16"/>
      <c r="H213" s="16"/>
      <c r="I213" s="43"/>
      <c r="J213" s="1"/>
      <c r="K213" s="1"/>
      <c r="L213" s="1"/>
      <c r="M213" s="1"/>
      <c r="N213" s="1"/>
      <c r="O213" s="1"/>
      <c r="P213" s="1"/>
      <c r="Q213" s="1"/>
      <c r="R213" s="1"/>
    </row>
    <row r="214" spans="1:18" s="3" customFormat="1" x14ac:dyDescent="0.25">
      <c r="A214" s="1"/>
      <c r="B214" s="1"/>
      <c r="C214" s="1"/>
      <c r="D214" s="1"/>
      <c r="E214" s="79"/>
      <c r="F214" s="79"/>
      <c r="G214" s="16"/>
      <c r="H214" s="16"/>
      <c r="I214" s="43"/>
      <c r="J214" s="1"/>
      <c r="K214" s="1"/>
      <c r="L214" s="1"/>
      <c r="M214" s="1"/>
      <c r="N214" s="1"/>
      <c r="O214" s="1"/>
      <c r="P214" s="1"/>
      <c r="Q214" s="1"/>
      <c r="R214" s="1"/>
    </row>
    <row r="215" spans="1:18" s="3" customFormat="1" x14ac:dyDescent="0.25">
      <c r="A215" s="1"/>
      <c r="B215" s="1"/>
      <c r="C215" s="1"/>
      <c r="D215" s="1"/>
      <c r="E215" s="79"/>
      <c r="F215" s="79"/>
      <c r="G215" s="16"/>
      <c r="H215" s="16"/>
      <c r="I215" s="43"/>
      <c r="J215" s="1"/>
      <c r="K215" s="1"/>
      <c r="L215" s="1"/>
      <c r="M215" s="1"/>
      <c r="N215" s="1"/>
      <c r="O215" s="1"/>
      <c r="P215" s="1"/>
      <c r="Q215" s="1"/>
      <c r="R215" s="1"/>
    </row>
    <row r="216" spans="1:18" s="3" customFormat="1" x14ac:dyDescent="0.25">
      <c r="A216" s="1"/>
      <c r="B216" s="1"/>
      <c r="C216" s="1"/>
      <c r="D216" s="1"/>
      <c r="E216" s="79"/>
      <c r="F216" s="79"/>
      <c r="G216" s="16"/>
      <c r="H216" s="16"/>
      <c r="I216" s="43"/>
      <c r="J216" s="1"/>
      <c r="K216" s="1"/>
      <c r="L216" s="1"/>
      <c r="M216" s="1"/>
      <c r="N216" s="1"/>
      <c r="O216" s="1"/>
      <c r="P216" s="1"/>
      <c r="Q216" s="1"/>
      <c r="R216" s="1"/>
    </row>
    <row r="217" spans="1:18" s="3" customFormat="1" x14ac:dyDescent="0.25">
      <c r="A217" s="1"/>
      <c r="B217" s="1"/>
      <c r="C217" s="1"/>
      <c r="D217" s="1"/>
      <c r="E217" s="79"/>
      <c r="F217" s="79"/>
      <c r="G217" s="16"/>
      <c r="H217" s="16"/>
      <c r="I217" s="43"/>
      <c r="J217" s="1"/>
      <c r="K217" s="1"/>
      <c r="L217" s="1"/>
      <c r="M217" s="1"/>
      <c r="N217" s="1"/>
      <c r="O217" s="1"/>
      <c r="P217" s="1"/>
      <c r="Q217" s="1"/>
      <c r="R217" s="1"/>
    </row>
    <row r="218" spans="1:18" s="3" customFormat="1" x14ac:dyDescent="0.25">
      <c r="A218" s="1"/>
      <c r="B218" s="1"/>
      <c r="C218" s="1"/>
      <c r="D218" s="1"/>
      <c r="E218" s="79"/>
      <c r="F218" s="79"/>
      <c r="G218" s="16"/>
      <c r="H218" s="16"/>
      <c r="I218" s="43"/>
      <c r="J218" s="1"/>
      <c r="K218" s="1"/>
      <c r="L218" s="1"/>
      <c r="M218" s="1"/>
      <c r="N218" s="1"/>
      <c r="O218" s="1"/>
      <c r="P218" s="1"/>
      <c r="Q218" s="1"/>
      <c r="R218" s="1"/>
    </row>
    <row r="219" spans="1:18" s="3" customFormat="1" x14ac:dyDescent="0.25">
      <c r="A219" s="1"/>
      <c r="B219" s="1"/>
      <c r="C219" s="1"/>
      <c r="D219" s="1"/>
      <c r="E219" s="79"/>
      <c r="F219" s="79"/>
      <c r="G219" s="16"/>
      <c r="H219" s="16"/>
      <c r="I219" s="43"/>
      <c r="J219" s="1"/>
      <c r="K219" s="1"/>
      <c r="L219" s="1"/>
      <c r="M219" s="1"/>
      <c r="N219" s="1"/>
      <c r="O219" s="1"/>
      <c r="P219" s="1"/>
      <c r="Q219" s="1"/>
      <c r="R219" s="1"/>
    </row>
    <row r="220" spans="1:18" s="3" customFormat="1" x14ac:dyDescent="0.25">
      <c r="A220" s="1"/>
      <c r="B220" s="1"/>
      <c r="C220" s="1"/>
      <c r="D220" s="1"/>
      <c r="E220" s="79"/>
      <c r="F220" s="79"/>
      <c r="G220" s="16"/>
      <c r="H220" s="16"/>
      <c r="I220" s="43"/>
      <c r="J220" s="1"/>
      <c r="K220" s="1"/>
      <c r="L220" s="1"/>
      <c r="M220" s="1"/>
      <c r="N220" s="1"/>
      <c r="O220" s="1"/>
      <c r="P220" s="1"/>
      <c r="Q220" s="1"/>
      <c r="R220" s="1"/>
    </row>
    <row r="221" spans="1:18" s="3" customFormat="1" x14ac:dyDescent="0.25">
      <c r="A221" s="1"/>
      <c r="B221" s="1"/>
      <c r="C221" s="1"/>
      <c r="D221" s="1"/>
      <c r="E221" s="79"/>
      <c r="F221" s="79"/>
      <c r="G221" s="16"/>
      <c r="H221" s="16"/>
      <c r="I221" s="43"/>
      <c r="J221" s="1"/>
      <c r="K221" s="1"/>
      <c r="L221" s="1"/>
      <c r="M221" s="1"/>
      <c r="N221" s="1"/>
      <c r="O221" s="1"/>
      <c r="P221" s="1"/>
      <c r="Q221" s="1"/>
      <c r="R221" s="1"/>
    </row>
    <row r="222" spans="1:18" s="3" customFormat="1" x14ac:dyDescent="0.25">
      <c r="A222" s="1"/>
      <c r="B222" s="1"/>
      <c r="C222" s="1"/>
      <c r="D222" s="1"/>
      <c r="E222" s="79"/>
      <c r="F222" s="79"/>
      <c r="G222" s="16"/>
      <c r="H222" s="16"/>
      <c r="I222" s="43"/>
      <c r="J222" s="1"/>
      <c r="K222" s="1"/>
      <c r="L222" s="1"/>
      <c r="M222" s="1"/>
      <c r="N222" s="1"/>
      <c r="O222" s="1"/>
      <c r="P222" s="1"/>
      <c r="Q222" s="1"/>
      <c r="R222" s="1"/>
    </row>
    <row r="223" spans="1:18" s="3" customFormat="1" x14ac:dyDescent="0.25">
      <c r="A223" s="1"/>
      <c r="B223" s="1"/>
      <c r="C223" s="1"/>
      <c r="D223" s="1"/>
      <c r="E223" s="79"/>
      <c r="F223" s="79"/>
      <c r="G223" s="16"/>
      <c r="H223" s="16"/>
      <c r="I223" s="43"/>
      <c r="J223" s="1"/>
      <c r="K223" s="1"/>
      <c r="L223" s="1"/>
      <c r="M223" s="1"/>
      <c r="N223" s="1"/>
      <c r="O223" s="1"/>
      <c r="P223" s="1"/>
      <c r="Q223" s="1"/>
      <c r="R223" s="1"/>
    </row>
    <row r="224" spans="1:18" s="3" customFormat="1" x14ac:dyDescent="0.25">
      <c r="A224" s="1"/>
      <c r="B224" s="1"/>
      <c r="C224" s="1"/>
      <c r="D224" s="1"/>
      <c r="E224" s="79"/>
      <c r="F224" s="79"/>
      <c r="G224" s="16"/>
      <c r="H224" s="16"/>
      <c r="I224" s="43"/>
      <c r="J224" s="1"/>
      <c r="K224" s="1"/>
      <c r="L224" s="1"/>
      <c r="M224" s="1"/>
      <c r="N224" s="1"/>
      <c r="O224" s="1"/>
      <c r="P224" s="1"/>
      <c r="Q224" s="1"/>
      <c r="R224" s="1"/>
    </row>
    <row r="225" spans="1:18" s="3" customFormat="1" x14ac:dyDescent="0.25">
      <c r="A225" s="1"/>
      <c r="B225" s="1"/>
      <c r="C225" s="1"/>
      <c r="D225" s="1"/>
      <c r="E225" s="79"/>
      <c r="F225" s="79"/>
      <c r="G225" s="16"/>
      <c r="H225" s="16"/>
      <c r="I225" s="43"/>
      <c r="J225" s="1"/>
      <c r="K225" s="1"/>
      <c r="L225" s="1"/>
      <c r="M225" s="1"/>
      <c r="N225" s="1"/>
      <c r="O225" s="1"/>
      <c r="P225" s="1"/>
      <c r="Q225" s="1"/>
      <c r="R225" s="1"/>
    </row>
    <row r="226" spans="1:18" s="3" customFormat="1" x14ac:dyDescent="0.25">
      <c r="A226" s="1"/>
      <c r="B226" s="1"/>
      <c r="C226" s="1"/>
      <c r="D226" s="1"/>
      <c r="E226" s="79"/>
      <c r="F226" s="79"/>
      <c r="G226" s="16"/>
      <c r="H226" s="16"/>
      <c r="I226" s="43"/>
      <c r="J226" s="1"/>
      <c r="K226" s="1"/>
      <c r="L226" s="1"/>
      <c r="M226" s="1"/>
      <c r="N226" s="1"/>
      <c r="O226" s="1"/>
      <c r="P226" s="1"/>
      <c r="Q226" s="1"/>
      <c r="R226" s="1"/>
    </row>
    <row r="227" spans="1:18" s="3" customFormat="1" x14ac:dyDescent="0.25">
      <c r="A227" s="1"/>
      <c r="B227" s="1"/>
      <c r="C227" s="1"/>
      <c r="D227" s="1"/>
      <c r="E227" s="79"/>
      <c r="F227" s="79"/>
      <c r="G227" s="16"/>
      <c r="H227" s="16"/>
      <c r="I227" s="43"/>
      <c r="J227" s="1"/>
      <c r="K227" s="1"/>
      <c r="L227" s="1"/>
      <c r="M227" s="1"/>
      <c r="N227" s="1"/>
      <c r="O227" s="1"/>
      <c r="P227" s="1"/>
      <c r="Q227" s="1"/>
      <c r="R227" s="1"/>
    </row>
    <row r="228" spans="1:18" s="3" customFormat="1" x14ac:dyDescent="0.25">
      <c r="A228" s="1"/>
      <c r="B228" s="1"/>
      <c r="C228" s="1"/>
      <c r="D228" s="1"/>
      <c r="E228" s="79"/>
      <c r="F228" s="79"/>
      <c r="G228" s="16"/>
      <c r="H228" s="16"/>
      <c r="I228" s="43"/>
      <c r="J228" s="1"/>
      <c r="K228" s="1"/>
      <c r="L228" s="1"/>
      <c r="M228" s="1"/>
      <c r="N228" s="1"/>
      <c r="O228" s="1"/>
      <c r="P228" s="1"/>
      <c r="Q228" s="1"/>
      <c r="R228" s="1"/>
    </row>
    <row r="229" spans="1:18" s="3" customFormat="1" x14ac:dyDescent="0.25">
      <c r="A229" s="1"/>
      <c r="B229" s="1"/>
      <c r="C229" s="1"/>
      <c r="D229" s="1"/>
      <c r="E229" s="79"/>
      <c r="F229" s="79"/>
      <c r="G229" s="16"/>
      <c r="H229" s="16"/>
      <c r="I229" s="43"/>
      <c r="J229" s="1"/>
      <c r="K229" s="1"/>
      <c r="L229" s="1"/>
      <c r="M229" s="1"/>
      <c r="N229" s="1"/>
      <c r="O229" s="1"/>
      <c r="P229" s="1"/>
      <c r="Q229" s="1"/>
      <c r="R229" s="1"/>
    </row>
    <row r="230" spans="1:18" s="3" customFormat="1" x14ac:dyDescent="0.25">
      <c r="A230" s="1"/>
      <c r="B230" s="1"/>
      <c r="C230" s="1"/>
      <c r="D230" s="1"/>
      <c r="E230" s="79"/>
      <c r="F230" s="79"/>
      <c r="G230" s="16"/>
      <c r="H230" s="16"/>
      <c r="I230" s="43"/>
      <c r="J230" s="1"/>
      <c r="K230" s="1"/>
      <c r="L230" s="1"/>
      <c r="M230" s="1"/>
      <c r="N230" s="1"/>
      <c r="O230" s="1"/>
      <c r="P230" s="1"/>
      <c r="Q230" s="1"/>
      <c r="R230" s="1"/>
    </row>
    <row r="231" spans="1:18" s="3" customFormat="1" x14ac:dyDescent="0.25">
      <c r="A231" s="1"/>
      <c r="B231" s="1"/>
      <c r="C231" s="1"/>
      <c r="D231" s="1"/>
      <c r="E231" s="79"/>
      <c r="F231" s="79"/>
      <c r="G231" s="16"/>
      <c r="H231" s="16"/>
      <c r="I231" s="43"/>
      <c r="J231" s="1"/>
      <c r="K231" s="1"/>
      <c r="L231" s="1"/>
      <c r="M231" s="1"/>
      <c r="N231" s="1"/>
      <c r="O231" s="1"/>
      <c r="P231" s="1"/>
      <c r="Q231" s="1"/>
      <c r="R231" s="1"/>
    </row>
    <row r="232" spans="1:18" s="3" customFormat="1" x14ac:dyDescent="0.25">
      <c r="A232" s="1"/>
      <c r="B232" s="1"/>
      <c r="C232" s="1"/>
      <c r="D232" s="1"/>
      <c r="E232" s="79"/>
      <c r="F232" s="79"/>
      <c r="G232" s="16"/>
      <c r="H232" s="16"/>
      <c r="I232" s="43"/>
      <c r="J232" s="1"/>
      <c r="K232" s="1"/>
      <c r="L232" s="1"/>
      <c r="M232" s="1"/>
      <c r="N232" s="1"/>
      <c r="O232" s="1"/>
      <c r="P232" s="1"/>
      <c r="Q232" s="1"/>
      <c r="R232" s="1"/>
    </row>
    <row r="233" spans="1:18" s="3" customFormat="1" x14ac:dyDescent="0.25">
      <c r="A233" s="1"/>
      <c r="B233" s="1"/>
      <c r="C233" s="1"/>
      <c r="D233" s="1"/>
      <c r="E233" s="79"/>
      <c r="F233" s="79"/>
      <c r="G233" s="16"/>
      <c r="H233" s="16"/>
      <c r="I233" s="43"/>
      <c r="J233" s="1"/>
      <c r="K233" s="1"/>
      <c r="L233" s="1"/>
      <c r="M233" s="1"/>
      <c r="N233" s="1"/>
      <c r="O233" s="1"/>
      <c r="P233" s="1"/>
      <c r="Q233" s="1"/>
      <c r="R233" s="1"/>
    </row>
    <row r="234" spans="1:18" s="3" customFormat="1" x14ac:dyDescent="0.25">
      <c r="A234" s="1"/>
      <c r="B234" s="1"/>
      <c r="C234" s="1"/>
      <c r="D234" s="1"/>
      <c r="E234" s="79"/>
      <c r="F234" s="79"/>
      <c r="G234" s="16"/>
      <c r="H234" s="16"/>
      <c r="I234" s="43"/>
      <c r="J234" s="1"/>
      <c r="K234" s="1"/>
      <c r="L234" s="1"/>
      <c r="M234" s="1"/>
      <c r="N234" s="1"/>
      <c r="O234" s="1"/>
      <c r="P234" s="1"/>
      <c r="Q234" s="1"/>
      <c r="R234" s="1"/>
    </row>
    <row r="235" spans="1:18" s="3" customFormat="1" x14ac:dyDescent="0.25">
      <c r="A235" s="1"/>
      <c r="B235" s="1"/>
      <c r="C235" s="1"/>
      <c r="D235" s="1"/>
      <c r="E235" s="79"/>
      <c r="F235" s="79"/>
      <c r="G235" s="16"/>
      <c r="H235" s="16"/>
      <c r="I235" s="43"/>
      <c r="J235" s="1"/>
      <c r="K235" s="1"/>
      <c r="L235" s="1"/>
      <c r="M235" s="1"/>
      <c r="N235" s="1"/>
      <c r="O235" s="1"/>
      <c r="P235" s="1"/>
      <c r="Q235" s="1"/>
      <c r="R235" s="1"/>
    </row>
    <row r="236" spans="1:18" s="3" customFormat="1" x14ac:dyDescent="0.25">
      <c r="A236" s="1"/>
      <c r="B236" s="1"/>
      <c r="C236" s="1"/>
      <c r="D236" s="1"/>
      <c r="E236" s="79"/>
      <c r="F236" s="79"/>
      <c r="G236" s="16"/>
      <c r="H236" s="16"/>
      <c r="I236" s="43"/>
      <c r="J236" s="1"/>
      <c r="K236" s="1"/>
      <c r="L236" s="1"/>
      <c r="M236" s="1"/>
      <c r="N236" s="1"/>
      <c r="O236" s="1"/>
      <c r="P236" s="1"/>
      <c r="Q236" s="1"/>
      <c r="R236" s="1"/>
    </row>
    <row r="237" spans="1:18" s="3" customFormat="1" x14ac:dyDescent="0.25">
      <c r="A237" s="1"/>
      <c r="B237" s="1"/>
      <c r="C237" s="1"/>
      <c r="D237" s="1"/>
      <c r="E237" s="79"/>
      <c r="F237" s="79"/>
      <c r="G237" s="16"/>
      <c r="H237" s="16"/>
      <c r="I237" s="43"/>
      <c r="J237" s="1"/>
      <c r="K237" s="1"/>
      <c r="L237" s="1"/>
      <c r="M237" s="1"/>
      <c r="N237" s="1"/>
      <c r="O237" s="1"/>
      <c r="P237" s="1"/>
      <c r="Q237" s="1"/>
      <c r="R237" s="1"/>
    </row>
    <row r="238" spans="1:18" s="3" customFormat="1" x14ac:dyDescent="0.25">
      <c r="A238" s="1"/>
      <c r="B238" s="1"/>
      <c r="C238" s="1"/>
      <c r="D238" s="1"/>
      <c r="E238" s="79"/>
      <c r="F238" s="79"/>
      <c r="G238" s="16"/>
      <c r="H238" s="16"/>
      <c r="I238" s="43"/>
      <c r="J238" s="1"/>
      <c r="K238" s="1"/>
      <c r="L238" s="1"/>
      <c r="M238" s="1"/>
      <c r="N238" s="1"/>
      <c r="O238" s="1"/>
      <c r="P238" s="1"/>
      <c r="Q238" s="1"/>
      <c r="R238" s="1"/>
    </row>
    <row r="239" spans="1:18" s="3" customFormat="1" x14ac:dyDescent="0.25">
      <c r="A239" s="1"/>
      <c r="B239" s="1"/>
      <c r="C239" s="1"/>
      <c r="D239" s="1"/>
      <c r="E239" s="79"/>
      <c r="F239" s="79"/>
      <c r="G239" s="16"/>
      <c r="H239" s="16"/>
      <c r="I239" s="43"/>
      <c r="J239" s="1"/>
      <c r="K239" s="1"/>
      <c r="L239" s="1"/>
      <c r="M239" s="1"/>
      <c r="N239" s="1"/>
      <c r="O239" s="1"/>
      <c r="P239" s="1"/>
      <c r="Q239" s="1"/>
      <c r="R239" s="1"/>
    </row>
    <row r="240" spans="1:18" s="3" customFormat="1" x14ac:dyDescent="0.25">
      <c r="A240" s="1"/>
      <c r="B240" s="1"/>
      <c r="C240" s="1"/>
      <c r="D240" s="1"/>
      <c r="E240" s="79"/>
      <c r="F240" s="79"/>
      <c r="G240" s="16"/>
      <c r="H240" s="16"/>
      <c r="I240" s="43"/>
      <c r="J240" s="1"/>
      <c r="K240" s="1"/>
      <c r="L240" s="1"/>
      <c r="M240" s="1"/>
      <c r="N240" s="1"/>
      <c r="O240" s="1"/>
      <c r="P240" s="1"/>
      <c r="Q240" s="1"/>
      <c r="R240" s="1"/>
    </row>
    <row r="241" spans="1:18" s="3" customFormat="1" x14ac:dyDescent="0.25">
      <c r="A241" s="1"/>
      <c r="B241" s="1"/>
      <c r="C241" s="1"/>
      <c r="D241" s="1"/>
      <c r="E241" s="79"/>
      <c r="F241" s="79"/>
      <c r="G241" s="16"/>
      <c r="H241" s="16"/>
      <c r="I241" s="43"/>
      <c r="J241" s="1"/>
      <c r="K241" s="1"/>
      <c r="L241" s="1"/>
      <c r="M241" s="1"/>
      <c r="N241" s="1"/>
      <c r="O241" s="1"/>
      <c r="P241" s="1"/>
      <c r="Q241" s="1"/>
      <c r="R241" s="1"/>
    </row>
    <row r="242" spans="1:18" s="3" customFormat="1" x14ac:dyDescent="0.25">
      <c r="A242" s="1"/>
      <c r="B242" s="1"/>
      <c r="C242" s="1"/>
      <c r="D242" s="1"/>
      <c r="E242" s="79"/>
      <c r="F242" s="79"/>
      <c r="G242" s="16"/>
      <c r="H242" s="16"/>
      <c r="I242" s="43"/>
      <c r="J242" s="1"/>
      <c r="K242" s="1"/>
      <c r="L242" s="1"/>
      <c r="M242" s="1"/>
      <c r="N242" s="1"/>
      <c r="O242" s="1"/>
      <c r="P242" s="1"/>
      <c r="Q242" s="1"/>
      <c r="R242" s="1"/>
    </row>
    <row r="243" spans="1:18" s="3" customFormat="1" x14ac:dyDescent="0.25">
      <c r="A243" s="1"/>
      <c r="B243" s="1"/>
      <c r="C243" s="1"/>
      <c r="D243" s="1"/>
      <c r="E243" s="79"/>
      <c r="F243" s="79"/>
      <c r="G243" s="16"/>
      <c r="H243" s="16"/>
      <c r="I243" s="43"/>
      <c r="J243" s="1"/>
      <c r="K243" s="1"/>
      <c r="L243" s="1"/>
      <c r="M243" s="1"/>
      <c r="N243" s="1"/>
      <c r="O243" s="1"/>
      <c r="P243" s="1"/>
      <c r="Q243" s="1"/>
      <c r="R243" s="1"/>
    </row>
    <row r="244" spans="1:18" s="3" customFormat="1" x14ac:dyDescent="0.25">
      <c r="A244" s="1"/>
      <c r="B244" s="1"/>
      <c r="C244" s="1"/>
      <c r="D244" s="1"/>
      <c r="E244" s="79"/>
      <c r="F244" s="79"/>
      <c r="G244" s="16"/>
      <c r="H244" s="16"/>
      <c r="I244" s="43"/>
      <c r="J244" s="1"/>
      <c r="K244" s="1"/>
      <c r="L244" s="1"/>
      <c r="M244" s="1"/>
      <c r="N244" s="1"/>
      <c r="O244" s="1"/>
      <c r="P244" s="1"/>
      <c r="Q244" s="1"/>
      <c r="R244" s="1"/>
    </row>
    <row r="245" spans="1:18" s="3" customFormat="1" x14ac:dyDescent="0.25">
      <c r="A245" s="1"/>
      <c r="B245" s="1"/>
      <c r="C245" s="1"/>
      <c r="D245" s="1"/>
      <c r="E245" s="79"/>
      <c r="F245" s="79"/>
      <c r="G245" s="16"/>
      <c r="H245" s="16"/>
      <c r="I245" s="43"/>
      <c r="J245" s="1"/>
      <c r="K245" s="1"/>
      <c r="L245" s="1"/>
      <c r="M245" s="1"/>
      <c r="N245" s="1"/>
      <c r="O245" s="1"/>
      <c r="P245" s="1"/>
      <c r="Q245" s="1"/>
      <c r="R245" s="1"/>
    </row>
    <row r="246" spans="1:18" s="3" customFormat="1" x14ac:dyDescent="0.25">
      <c r="A246" s="1"/>
      <c r="B246" s="1"/>
      <c r="C246" s="1"/>
      <c r="D246" s="1"/>
      <c r="E246" s="79"/>
      <c r="F246" s="79"/>
      <c r="G246" s="16"/>
      <c r="H246" s="16"/>
      <c r="I246" s="43"/>
      <c r="J246" s="1"/>
      <c r="K246" s="1"/>
      <c r="L246" s="1"/>
      <c r="M246" s="1"/>
      <c r="N246" s="1"/>
      <c r="O246" s="1"/>
      <c r="P246" s="1"/>
      <c r="Q246" s="1"/>
      <c r="R246" s="1"/>
    </row>
    <row r="247" spans="1:18" s="3" customFormat="1" x14ac:dyDescent="0.25">
      <c r="A247" s="1"/>
      <c r="B247" s="1"/>
      <c r="C247" s="1"/>
      <c r="D247" s="1"/>
      <c r="E247" s="79"/>
      <c r="F247" s="79"/>
      <c r="G247" s="16"/>
      <c r="H247" s="16"/>
      <c r="I247" s="43"/>
      <c r="J247" s="1"/>
      <c r="K247" s="1"/>
      <c r="L247" s="1"/>
      <c r="M247" s="1"/>
      <c r="N247" s="1"/>
      <c r="O247" s="1"/>
      <c r="P247" s="1"/>
      <c r="Q247" s="1"/>
      <c r="R247" s="1"/>
    </row>
    <row r="248" spans="1:18" s="3" customFormat="1" x14ac:dyDescent="0.25">
      <c r="A248" s="1"/>
      <c r="B248" s="1"/>
      <c r="C248" s="1"/>
      <c r="D248" s="1"/>
      <c r="E248" s="79"/>
      <c r="F248" s="79"/>
      <c r="G248" s="16"/>
      <c r="H248" s="16"/>
      <c r="I248" s="43"/>
      <c r="J248" s="1"/>
      <c r="K248" s="1"/>
      <c r="L248" s="1"/>
      <c r="M248" s="1"/>
      <c r="N248" s="1"/>
      <c r="O248" s="1"/>
      <c r="P248" s="1"/>
      <c r="Q248" s="1"/>
      <c r="R248" s="1"/>
    </row>
    <row r="249" spans="1:18" s="3" customFormat="1" x14ac:dyDescent="0.25">
      <c r="A249" s="1"/>
      <c r="B249" s="1"/>
      <c r="C249" s="1"/>
      <c r="D249" s="1"/>
      <c r="E249" s="79"/>
      <c r="F249" s="79"/>
      <c r="G249" s="16"/>
      <c r="H249" s="16"/>
      <c r="I249" s="43"/>
      <c r="J249" s="1"/>
      <c r="K249" s="1"/>
      <c r="L249" s="1"/>
      <c r="M249" s="1"/>
      <c r="N249" s="1"/>
      <c r="O249" s="1"/>
      <c r="P249" s="1"/>
      <c r="Q249" s="1"/>
      <c r="R249" s="1"/>
    </row>
    <row r="250" spans="1:18" s="3" customFormat="1" x14ac:dyDescent="0.25">
      <c r="A250" s="1"/>
      <c r="B250" s="1"/>
      <c r="C250" s="1"/>
      <c r="D250" s="1"/>
      <c r="E250" s="79"/>
      <c r="F250" s="79"/>
      <c r="G250" s="16"/>
      <c r="H250" s="16"/>
      <c r="I250" s="43"/>
      <c r="J250" s="1"/>
      <c r="K250" s="1"/>
      <c r="L250" s="1"/>
      <c r="M250" s="1"/>
      <c r="N250" s="1"/>
      <c r="O250" s="1"/>
      <c r="P250" s="1"/>
      <c r="Q250" s="1"/>
      <c r="R250" s="1"/>
    </row>
    <row r="251" spans="1:18" s="3" customFormat="1" x14ac:dyDescent="0.25">
      <c r="A251" s="1"/>
      <c r="B251" s="1"/>
      <c r="C251" s="1"/>
      <c r="D251" s="1"/>
      <c r="E251" s="79"/>
      <c r="F251" s="79"/>
      <c r="G251" s="16"/>
      <c r="H251" s="16"/>
      <c r="I251" s="43"/>
      <c r="J251" s="1"/>
      <c r="K251" s="1"/>
      <c r="L251" s="1"/>
      <c r="M251" s="1"/>
      <c r="N251" s="1"/>
      <c r="O251" s="1"/>
      <c r="P251" s="1"/>
      <c r="Q251" s="1"/>
      <c r="R251" s="1"/>
    </row>
    <row r="252" spans="1:18" s="3" customFormat="1" x14ac:dyDescent="0.25">
      <c r="A252" s="1"/>
      <c r="B252" s="1"/>
      <c r="C252" s="1"/>
      <c r="D252" s="1"/>
      <c r="E252" s="79"/>
      <c r="F252" s="79"/>
      <c r="G252" s="16"/>
      <c r="H252" s="16"/>
      <c r="I252" s="43"/>
      <c r="J252" s="1"/>
      <c r="K252" s="1"/>
      <c r="L252" s="1"/>
      <c r="M252" s="1"/>
      <c r="N252" s="1"/>
      <c r="O252" s="1"/>
      <c r="P252" s="1"/>
      <c r="Q252" s="1"/>
      <c r="R252" s="1"/>
    </row>
    <row r="253" spans="1:18" s="3" customFormat="1" x14ac:dyDescent="0.25">
      <c r="A253" s="1"/>
      <c r="B253" s="1"/>
      <c r="C253" s="1"/>
      <c r="D253" s="1"/>
      <c r="E253" s="79"/>
      <c r="F253" s="79"/>
      <c r="G253" s="16"/>
      <c r="H253" s="16"/>
      <c r="I253" s="43"/>
      <c r="J253" s="1"/>
      <c r="K253" s="1"/>
      <c r="L253" s="1"/>
      <c r="M253" s="1"/>
      <c r="N253" s="1"/>
      <c r="O253" s="1"/>
      <c r="P253" s="1"/>
      <c r="Q253" s="1"/>
      <c r="R253" s="1"/>
    </row>
    <row r="254" spans="1:18" s="3" customFormat="1" x14ac:dyDescent="0.25">
      <c r="A254" s="1"/>
      <c r="B254" s="1"/>
      <c r="C254" s="1"/>
      <c r="D254" s="1"/>
      <c r="E254" s="79"/>
      <c r="F254" s="79"/>
      <c r="G254" s="16"/>
      <c r="H254" s="16"/>
      <c r="I254" s="43"/>
      <c r="J254" s="1"/>
      <c r="K254" s="1"/>
      <c r="L254" s="1"/>
      <c r="M254" s="1"/>
      <c r="N254" s="1"/>
      <c r="O254" s="1"/>
      <c r="P254" s="1"/>
      <c r="Q254" s="1"/>
      <c r="R254" s="1"/>
    </row>
    <row r="255" spans="1:18" s="3" customFormat="1" x14ac:dyDescent="0.25">
      <c r="A255" s="1"/>
      <c r="B255" s="1"/>
      <c r="C255" s="1"/>
      <c r="D255" s="1"/>
      <c r="E255" s="79"/>
      <c r="F255" s="79"/>
      <c r="G255" s="16"/>
      <c r="H255" s="16"/>
      <c r="I255" s="43"/>
      <c r="J255" s="1"/>
      <c r="K255" s="1"/>
      <c r="L255" s="1"/>
      <c r="M255" s="1"/>
      <c r="N255" s="1"/>
      <c r="O255" s="1"/>
      <c r="P255" s="1"/>
      <c r="Q255" s="1"/>
      <c r="R255" s="1"/>
    </row>
    <row r="256" spans="1:18" s="3" customFormat="1" x14ac:dyDescent="0.25">
      <c r="A256" s="1"/>
      <c r="B256" s="1"/>
      <c r="C256" s="1"/>
      <c r="D256" s="1"/>
      <c r="E256" s="79"/>
      <c r="F256" s="79"/>
      <c r="G256" s="16"/>
      <c r="H256" s="16"/>
      <c r="I256" s="43"/>
      <c r="J256" s="1"/>
      <c r="K256" s="1"/>
      <c r="L256" s="1"/>
      <c r="M256" s="1"/>
      <c r="N256" s="1"/>
      <c r="O256" s="1"/>
      <c r="P256" s="1"/>
      <c r="Q256" s="1"/>
      <c r="R256" s="1"/>
    </row>
    <row r="257" spans="1:18" s="3" customFormat="1" x14ac:dyDescent="0.25">
      <c r="A257" s="1"/>
      <c r="B257" s="1"/>
      <c r="C257" s="1"/>
      <c r="D257" s="1"/>
      <c r="E257" s="79"/>
      <c r="F257" s="79"/>
      <c r="G257" s="16"/>
      <c r="H257" s="16"/>
      <c r="I257" s="43"/>
      <c r="J257" s="1"/>
      <c r="K257" s="1"/>
      <c r="L257" s="1"/>
      <c r="M257" s="1"/>
      <c r="N257" s="1"/>
      <c r="O257" s="1"/>
      <c r="P257" s="1"/>
      <c r="Q257" s="1"/>
      <c r="R257" s="1"/>
    </row>
    <row r="258" spans="1:18" s="3" customFormat="1" x14ac:dyDescent="0.25">
      <c r="A258" s="1"/>
      <c r="B258" s="1"/>
      <c r="C258" s="1"/>
      <c r="D258" s="1"/>
      <c r="E258" s="79"/>
      <c r="F258" s="79"/>
      <c r="G258" s="16"/>
      <c r="H258" s="16"/>
      <c r="I258" s="43"/>
      <c r="J258" s="1"/>
      <c r="K258" s="1"/>
      <c r="L258" s="1"/>
      <c r="M258" s="1"/>
      <c r="N258" s="1"/>
      <c r="O258" s="1"/>
      <c r="P258" s="1"/>
      <c r="Q258" s="1"/>
      <c r="R258" s="1"/>
    </row>
    <row r="259" spans="1:18" s="3" customFormat="1" x14ac:dyDescent="0.25">
      <c r="A259" s="1"/>
      <c r="B259" s="1"/>
      <c r="C259" s="1"/>
      <c r="D259" s="1"/>
      <c r="E259" s="79"/>
      <c r="F259" s="79"/>
      <c r="G259" s="16"/>
      <c r="H259" s="16"/>
      <c r="I259" s="43"/>
      <c r="J259" s="1"/>
      <c r="K259" s="1"/>
      <c r="L259" s="1"/>
      <c r="M259" s="1"/>
      <c r="N259" s="1"/>
      <c r="O259" s="1"/>
      <c r="P259" s="1"/>
      <c r="Q259" s="1"/>
      <c r="R259" s="1"/>
    </row>
    <row r="260" spans="1:18" s="3" customFormat="1" x14ac:dyDescent="0.25">
      <c r="A260" s="1"/>
      <c r="B260" s="1"/>
      <c r="C260" s="1"/>
      <c r="D260" s="1"/>
      <c r="E260" s="79"/>
      <c r="F260" s="79"/>
      <c r="G260" s="16"/>
      <c r="H260" s="16"/>
      <c r="I260" s="43"/>
      <c r="J260" s="1"/>
      <c r="K260" s="1"/>
      <c r="L260" s="1"/>
      <c r="M260" s="1"/>
      <c r="N260" s="1"/>
      <c r="O260" s="1"/>
      <c r="P260" s="1"/>
      <c r="Q260" s="1"/>
      <c r="R260" s="1"/>
    </row>
    <row r="261" spans="1:18" s="3" customFormat="1" x14ac:dyDescent="0.25">
      <c r="A261" s="1"/>
      <c r="B261" s="1"/>
      <c r="C261" s="1"/>
      <c r="D261" s="1"/>
      <c r="E261" s="79"/>
      <c r="F261" s="79"/>
      <c r="G261" s="16"/>
      <c r="H261" s="16"/>
      <c r="I261" s="43"/>
      <c r="J261" s="1"/>
      <c r="K261" s="1"/>
      <c r="L261" s="1"/>
      <c r="M261" s="1"/>
      <c r="N261" s="1"/>
      <c r="O261" s="1"/>
      <c r="P261" s="1"/>
      <c r="Q261" s="1"/>
      <c r="R261" s="1"/>
    </row>
    <row r="262" spans="1:18" s="3" customFormat="1" x14ac:dyDescent="0.25">
      <c r="A262" s="1"/>
      <c r="B262" s="1"/>
      <c r="C262" s="1"/>
      <c r="D262" s="1"/>
      <c r="E262" s="79"/>
      <c r="F262" s="79"/>
      <c r="G262" s="16"/>
      <c r="H262" s="16"/>
      <c r="I262" s="43"/>
      <c r="J262" s="1"/>
      <c r="K262" s="1"/>
      <c r="L262" s="1"/>
      <c r="M262" s="1"/>
      <c r="N262" s="1"/>
      <c r="O262" s="1"/>
      <c r="P262" s="1"/>
      <c r="Q262" s="1"/>
      <c r="R262" s="1"/>
    </row>
    <row r="263" spans="1:18" s="3" customFormat="1" x14ac:dyDescent="0.25">
      <c r="A263" s="1"/>
      <c r="B263" s="1"/>
      <c r="C263" s="1"/>
      <c r="D263" s="1"/>
      <c r="E263" s="79"/>
      <c r="F263" s="79"/>
      <c r="G263" s="16"/>
      <c r="H263" s="16"/>
      <c r="I263" s="43"/>
      <c r="J263" s="1"/>
      <c r="K263" s="1"/>
      <c r="L263" s="1"/>
      <c r="M263" s="1"/>
      <c r="N263" s="1"/>
      <c r="O263" s="1"/>
      <c r="P263" s="1"/>
      <c r="Q263" s="1"/>
      <c r="R263" s="1"/>
    </row>
    <row r="264" spans="1:18" s="3" customFormat="1" x14ac:dyDescent="0.25">
      <c r="A264" s="1"/>
      <c r="B264" s="1"/>
      <c r="C264" s="1"/>
      <c r="D264" s="1"/>
      <c r="E264" s="79"/>
      <c r="F264" s="79"/>
      <c r="G264" s="16"/>
      <c r="H264" s="16"/>
      <c r="I264" s="43"/>
      <c r="J264" s="1"/>
      <c r="K264" s="1"/>
      <c r="L264" s="1"/>
      <c r="M264" s="1"/>
      <c r="N264" s="1"/>
      <c r="O264" s="1"/>
      <c r="P264" s="1"/>
      <c r="Q264" s="1"/>
      <c r="R264" s="1"/>
    </row>
    <row r="265" spans="1:18" s="3" customFormat="1" x14ac:dyDescent="0.25">
      <c r="A265" s="1"/>
      <c r="B265" s="1"/>
      <c r="C265" s="1"/>
      <c r="D265" s="1"/>
      <c r="E265" s="79"/>
      <c r="F265" s="79"/>
      <c r="G265" s="16"/>
      <c r="H265" s="16"/>
      <c r="I265" s="43"/>
      <c r="J265" s="1"/>
      <c r="K265" s="1"/>
      <c r="L265" s="1"/>
      <c r="M265" s="1"/>
      <c r="N265" s="1"/>
      <c r="O265" s="1"/>
      <c r="P265" s="1"/>
      <c r="Q265" s="1"/>
      <c r="R265" s="1"/>
    </row>
    <row r="266" spans="1:18" s="3" customFormat="1" x14ac:dyDescent="0.25">
      <c r="A266" s="1"/>
      <c r="B266" s="1"/>
      <c r="C266" s="1"/>
      <c r="D266" s="1"/>
      <c r="E266" s="79"/>
      <c r="F266" s="79"/>
      <c r="G266" s="16"/>
      <c r="H266" s="16"/>
      <c r="I266" s="43"/>
      <c r="J266" s="1"/>
      <c r="K266" s="1"/>
      <c r="L266" s="1"/>
      <c r="M266" s="1"/>
      <c r="N266" s="1"/>
      <c r="O266" s="1"/>
      <c r="P266" s="1"/>
      <c r="Q266" s="1"/>
      <c r="R266" s="1"/>
    </row>
    <row r="267" spans="1:18" s="3" customFormat="1" x14ac:dyDescent="0.25">
      <c r="A267" s="1"/>
      <c r="B267" s="1"/>
      <c r="C267" s="1"/>
      <c r="D267" s="1"/>
      <c r="E267" s="79"/>
      <c r="F267" s="79"/>
      <c r="G267" s="16"/>
      <c r="H267" s="16"/>
      <c r="I267" s="43"/>
      <c r="J267" s="1"/>
      <c r="K267" s="1"/>
      <c r="L267" s="1"/>
      <c r="M267" s="1"/>
      <c r="N267" s="1"/>
      <c r="O267" s="1"/>
      <c r="P267" s="1"/>
      <c r="Q267" s="1"/>
      <c r="R267" s="1"/>
    </row>
    <row r="268" spans="1:18" s="3" customFormat="1" x14ac:dyDescent="0.25">
      <c r="A268" s="1"/>
      <c r="B268" s="1"/>
      <c r="C268" s="1"/>
      <c r="D268" s="1"/>
      <c r="E268" s="79"/>
      <c r="F268" s="79"/>
      <c r="G268" s="16"/>
      <c r="H268" s="16"/>
      <c r="I268" s="43"/>
      <c r="J268" s="1"/>
      <c r="K268" s="1"/>
      <c r="L268" s="1"/>
      <c r="M268" s="1"/>
      <c r="N268" s="1"/>
      <c r="O268" s="1"/>
      <c r="P268" s="1"/>
      <c r="Q268" s="1"/>
      <c r="R268" s="1"/>
    </row>
    <row r="269" spans="1:18" s="3" customFormat="1" x14ac:dyDescent="0.25">
      <c r="A269" s="1"/>
      <c r="B269" s="1"/>
      <c r="C269" s="1"/>
      <c r="D269" s="1"/>
      <c r="E269" s="79"/>
      <c r="F269" s="79"/>
      <c r="G269" s="16"/>
      <c r="H269" s="16"/>
      <c r="I269" s="43"/>
      <c r="J269" s="1"/>
      <c r="K269" s="1"/>
      <c r="L269" s="1"/>
      <c r="M269" s="1"/>
      <c r="N269" s="1"/>
      <c r="O269" s="1"/>
      <c r="P269" s="1"/>
      <c r="Q269" s="1"/>
      <c r="R269" s="1"/>
    </row>
    <row r="270" spans="1:18" s="3" customFormat="1" x14ac:dyDescent="0.25">
      <c r="A270" s="1"/>
      <c r="B270" s="1"/>
      <c r="C270" s="1"/>
      <c r="D270" s="1"/>
      <c r="E270" s="79"/>
      <c r="F270" s="79"/>
      <c r="G270" s="16"/>
      <c r="H270" s="16"/>
      <c r="I270" s="43"/>
      <c r="J270" s="1"/>
      <c r="K270" s="1"/>
      <c r="L270" s="1"/>
      <c r="M270" s="1"/>
      <c r="N270" s="1"/>
      <c r="O270" s="1"/>
      <c r="P270" s="1"/>
      <c r="Q270" s="1"/>
      <c r="R270" s="1"/>
    </row>
    <row r="271" spans="1:18" s="3" customFormat="1" x14ac:dyDescent="0.25">
      <c r="A271" s="1"/>
      <c r="B271" s="1"/>
      <c r="C271" s="1"/>
      <c r="D271" s="1"/>
      <c r="E271" s="79"/>
      <c r="F271" s="79"/>
      <c r="G271" s="16"/>
      <c r="H271" s="16"/>
      <c r="I271" s="43"/>
      <c r="J271" s="1"/>
      <c r="K271" s="1"/>
      <c r="L271" s="1"/>
      <c r="M271" s="1"/>
      <c r="N271" s="1"/>
      <c r="O271" s="1"/>
      <c r="P271" s="1"/>
      <c r="Q271" s="1"/>
      <c r="R271" s="1"/>
    </row>
    <row r="272" spans="1:18" s="3" customFormat="1" x14ac:dyDescent="0.25">
      <c r="A272" s="1"/>
      <c r="B272" s="1"/>
      <c r="C272" s="1"/>
      <c r="D272" s="1"/>
      <c r="E272" s="79"/>
      <c r="F272" s="79"/>
      <c r="G272" s="16"/>
      <c r="H272" s="16"/>
      <c r="I272" s="43"/>
      <c r="J272" s="1"/>
      <c r="K272" s="1"/>
      <c r="L272" s="1"/>
      <c r="M272" s="1"/>
      <c r="N272" s="1"/>
      <c r="O272" s="1"/>
      <c r="P272" s="1"/>
      <c r="Q272" s="1"/>
      <c r="R272" s="1"/>
    </row>
    <row r="273" spans="1:18" s="3" customFormat="1" x14ac:dyDescent="0.25">
      <c r="A273" s="1"/>
      <c r="B273" s="1"/>
      <c r="C273" s="1"/>
      <c r="D273" s="1"/>
      <c r="E273" s="79"/>
      <c r="F273" s="79"/>
      <c r="G273" s="16"/>
      <c r="H273" s="16"/>
      <c r="I273" s="43"/>
      <c r="J273" s="1"/>
      <c r="K273" s="1"/>
      <c r="L273" s="1"/>
      <c r="M273" s="1"/>
      <c r="N273" s="1"/>
      <c r="O273" s="1"/>
      <c r="P273" s="1"/>
      <c r="Q273" s="1"/>
      <c r="R273" s="1"/>
    </row>
    <row r="274" spans="1:18" s="3" customFormat="1" x14ac:dyDescent="0.25">
      <c r="A274" s="1"/>
      <c r="B274" s="1"/>
      <c r="C274" s="1"/>
      <c r="D274" s="1"/>
      <c r="E274" s="79"/>
      <c r="F274" s="79"/>
      <c r="G274" s="16"/>
      <c r="H274" s="16"/>
      <c r="I274" s="43"/>
      <c r="J274" s="1"/>
      <c r="K274" s="1"/>
      <c r="L274" s="1"/>
      <c r="M274" s="1"/>
      <c r="N274" s="1"/>
      <c r="O274" s="1"/>
      <c r="P274" s="1"/>
      <c r="Q274" s="1"/>
      <c r="R274" s="1"/>
    </row>
    <row r="275" spans="1:18" s="3" customFormat="1" x14ac:dyDescent="0.25">
      <c r="A275" s="1"/>
      <c r="B275" s="1"/>
      <c r="C275" s="1"/>
      <c r="D275" s="1"/>
      <c r="E275" s="79"/>
      <c r="F275" s="79"/>
      <c r="G275" s="16"/>
      <c r="H275" s="16"/>
      <c r="I275" s="43"/>
      <c r="J275" s="1"/>
      <c r="K275" s="1"/>
      <c r="L275" s="1"/>
      <c r="M275" s="1"/>
      <c r="N275" s="1"/>
      <c r="O275" s="1"/>
      <c r="P275" s="1"/>
      <c r="Q275" s="1"/>
      <c r="R275" s="1"/>
    </row>
    <row r="276" spans="1:18" s="3" customFormat="1" x14ac:dyDescent="0.25">
      <c r="A276" s="1"/>
      <c r="B276" s="1"/>
      <c r="C276" s="1"/>
      <c r="D276" s="1"/>
      <c r="E276" s="79"/>
      <c r="F276" s="79"/>
      <c r="G276" s="16"/>
      <c r="H276" s="16"/>
      <c r="I276" s="43"/>
      <c r="J276" s="1"/>
      <c r="K276" s="1"/>
      <c r="L276" s="1"/>
      <c r="M276" s="1"/>
      <c r="N276" s="1"/>
      <c r="O276" s="1"/>
      <c r="P276" s="1"/>
      <c r="Q276" s="1"/>
      <c r="R276" s="1"/>
    </row>
    <row r="277" spans="1:18" s="3" customFormat="1" x14ac:dyDescent="0.25">
      <c r="A277" s="1"/>
      <c r="B277" s="1"/>
      <c r="C277" s="1"/>
      <c r="D277" s="1"/>
      <c r="E277" s="79"/>
      <c r="F277" s="79"/>
      <c r="G277" s="16"/>
      <c r="H277" s="16"/>
      <c r="I277" s="43"/>
      <c r="J277" s="1"/>
      <c r="K277" s="1"/>
      <c r="L277" s="1"/>
      <c r="M277" s="1"/>
      <c r="N277" s="1"/>
      <c r="O277" s="1"/>
      <c r="P277" s="1"/>
      <c r="Q277" s="1"/>
      <c r="R277" s="1"/>
    </row>
    <row r="278" spans="1:18" s="3" customFormat="1" x14ac:dyDescent="0.25">
      <c r="A278" s="1"/>
      <c r="B278" s="1"/>
      <c r="C278" s="1"/>
      <c r="D278" s="1"/>
      <c r="E278" s="79"/>
      <c r="F278" s="79"/>
      <c r="G278" s="16"/>
      <c r="H278" s="16"/>
      <c r="I278" s="43"/>
      <c r="J278" s="1"/>
      <c r="K278" s="1"/>
      <c r="L278" s="1"/>
      <c r="M278" s="1"/>
      <c r="N278" s="1"/>
      <c r="O278" s="1"/>
      <c r="P278" s="1"/>
      <c r="Q278" s="1"/>
      <c r="R278" s="1"/>
    </row>
    <row r="279" spans="1:18" s="3" customFormat="1" x14ac:dyDescent="0.25">
      <c r="A279" s="1"/>
      <c r="B279" s="1"/>
      <c r="C279" s="1"/>
      <c r="D279" s="1"/>
      <c r="E279" s="79"/>
      <c r="F279" s="79"/>
      <c r="G279" s="16"/>
      <c r="H279" s="16"/>
      <c r="I279" s="43"/>
      <c r="J279" s="1"/>
      <c r="K279" s="1"/>
      <c r="L279" s="1"/>
      <c r="M279" s="1"/>
      <c r="N279" s="1"/>
      <c r="O279" s="1"/>
      <c r="P279" s="1"/>
      <c r="Q279" s="1"/>
      <c r="R279" s="1"/>
    </row>
    <row r="280" spans="1:18" s="3" customFormat="1" x14ac:dyDescent="0.25">
      <c r="A280" s="1"/>
      <c r="B280" s="1"/>
      <c r="C280" s="1"/>
      <c r="D280" s="1"/>
      <c r="E280" s="79"/>
      <c r="F280" s="79"/>
      <c r="G280" s="16"/>
      <c r="H280" s="16"/>
      <c r="I280" s="43"/>
      <c r="J280" s="1"/>
      <c r="K280" s="1"/>
      <c r="L280" s="1"/>
      <c r="M280" s="1"/>
      <c r="N280" s="1"/>
      <c r="O280" s="1"/>
      <c r="P280" s="1"/>
      <c r="Q280" s="1"/>
      <c r="R280" s="1"/>
    </row>
    <row r="281" spans="1:18" s="3" customFormat="1" x14ac:dyDescent="0.25">
      <c r="A281" s="1"/>
      <c r="B281" s="1"/>
      <c r="C281" s="1"/>
      <c r="D281" s="1"/>
      <c r="E281" s="79"/>
      <c r="F281" s="79"/>
      <c r="G281" s="16"/>
      <c r="H281" s="16"/>
      <c r="I281" s="43"/>
      <c r="J281" s="1"/>
      <c r="K281" s="1"/>
      <c r="L281" s="1"/>
      <c r="M281" s="1"/>
      <c r="N281" s="1"/>
      <c r="O281" s="1"/>
      <c r="P281" s="1"/>
      <c r="Q281" s="1"/>
      <c r="R281" s="1"/>
    </row>
    <row r="282" spans="1:18" s="3" customFormat="1" x14ac:dyDescent="0.25">
      <c r="A282" s="1"/>
      <c r="B282" s="1"/>
      <c r="C282" s="1"/>
      <c r="D282" s="1"/>
      <c r="E282" s="79"/>
      <c r="F282" s="79"/>
      <c r="G282" s="16"/>
      <c r="H282" s="16"/>
      <c r="I282" s="43"/>
      <c r="J282" s="1"/>
      <c r="K282" s="1"/>
      <c r="L282" s="1"/>
      <c r="M282" s="1"/>
      <c r="N282" s="1"/>
      <c r="O282" s="1"/>
      <c r="P282" s="1"/>
      <c r="Q282" s="1"/>
      <c r="R282" s="1"/>
    </row>
    <row r="283" spans="1:18" s="3" customFormat="1" x14ac:dyDescent="0.25">
      <c r="A283" s="1"/>
      <c r="B283" s="1"/>
      <c r="C283" s="1"/>
      <c r="D283" s="1"/>
      <c r="E283" s="79"/>
      <c r="F283" s="79"/>
      <c r="G283" s="16"/>
      <c r="H283" s="16"/>
      <c r="I283" s="43"/>
      <c r="J283" s="1"/>
      <c r="K283" s="1"/>
      <c r="L283" s="1"/>
      <c r="M283" s="1"/>
      <c r="N283" s="1"/>
      <c r="O283" s="1"/>
      <c r="P283" s="1"/>
      <c r="Q283" s="1"/>
      <c r="R283" s="1"/>
    </row>
    <row r="284" spans="1:18" s="3" customFormat="1" x14ac:dyDescent="0.25">
      <c r="A284" s="1"/>
      <c r="B284" s="1"/>
      <c r="C284" s="1"/>
      <c r="D284" s="1"/>
      <c r="E284" s="79"/>
      <c r="F284" s="79"/>
      <c r="G284" s="16"/>
      <c r="H284" s="16"/>
      <c r="I284" s="43"/>
      <c r="J284" s="1"/>
      <c r="K284" s="1"/>
      <c r="L284" s="1"/>
      <c r="M284" s="1"/>
      <c r="N284" s="1"/>
      <c r="O284" s="1"/>
      <c r="P284" s="1"/>
      <c r="Q284" s="1"/>
      <c r="R284" s="1"/>
    </row>
    <row r="285" spans="1:18" s="3" customFormat="1" x14ac:dyDescent="0.25">
      <c r="A285" s="1"/>
      <c r="B285" s="1"/>
      <c r="C285" s="1"/>
      <c r="D285" s="1"/>
      <c r="E285" s="79"/>
      <c r="F285" s="79"/>
      <c r="G285" s="16"/>
      <c r="H285" s="16"/>
      <c r="I285" s="43"/>
      <c r="J285" s="1"/>
      <c r="K285" s="1"/>
      <c r="L285" s="1"/>
      <c r="M285" s="1"/>
      <c r="N285" s="1"/>
      <c r="O285" s="1"/>
      <c r="P285" s="1"/>
      <c r="Q285" s="1"/>
      <c r="R285" s="1"/>
    </row>
    <row r="286" spans="1:18" s="3" customFormat="1" x14ac:dyDescent="0.25">
      <c r="A286" s="1"/>
      <c r="B286" s="1"/>
      <c r="C286" s="1"/>
      <c r="D286" s="1"/>
      <c r="E286" s="79"/>
      <c r="F286" s="79"/>
      <c r="G286" s="16"/>
      <c r="H286" s="16"/>
      <c r="I286" s="43"/>
      <c r="J286" s="1"/>
      <c r="K286" s="1"/>
      <c r="L286" s="1"/>
      <c r="M286" s="1"/>
      <c r="N286" s="1"/>
      <c r="O286" s="1"/>
      <c r="P286" s="1"/>
      <c r="Q286" s="1"/>
      <c r="R286" s="1"/>
    </row>
    <row r="287" spans="1:18" s="3" customFormat="1" x14ac:dyDescent="0.25">
      <c r="A287" s="1"/>
      <c r="B287" s="1"/>
      <c r="C287" s="1"/>
      <c r="D287" s="1"/>
      <c r="E287" s="79"/>
      <c r="F287" s="79"/>
      <c r="G287" s="16"/>
      <c r="H287" s="16"/>
      <c r="I287" s="43"/>
      <c r="J287" s="1"/>
      <c r="K287" s="1"/>
      <c r="L287" s="1"/>
      <c r="M287" s="1"/>
      <c r="N287" s="1"/>
      <c r="O287" s="1"/>
      <c r="P287" s="1"/>
      <c r="Q287" s="1"/>
      <c r="R287" s="1"/>
    </row>
    <row r="288" spans="1:18" s="3" customFormat="1" x14ac:dyDescent="0.25">
      <c r="A288" s="1"/>
      <c r="B288" s="1"/>
      <c r="C288" s="1"/>
      <c r="D288" s="1"/>
      <c r="E288" s="1"/>
      <c r="F288" s="1"/>
      <c r="G288" s="16"/>
      <c r="H288" s="16"/>
      <c r="I288" s="43"/>
      <c r="J288" s="1"/>
      <c r="K288" s="1"/>
      <c r="L288" s="1"/>
      <c r="M288" s="1"/>
      <c r="N288" s="1"/>
      <c r="O288" s="1"/>
      <c r="P288" s="1"/>
      <c r="Q288" s="1"/>
      <c r="R288" s="1"/>
    </row>
    <row r="289" spans="1:18" s="3" customFormat="1" x14ac:dyDescent="0.25">
      <c r="A289" s="1"/>
      <c r="B289" s="1"/>
      <c r="C289" s="1"/>
      <c r="D289" s="1"/>
      <c r="E289" s="1"/>
      <c r="F289" s="1"/>
      <c r="G289" s="16"/>
      <c r="H289" s="16"/>
      <c r="I289" s="43"/>
      <c r="J289" s="1"/>
      <c r="K289" s="1"/>
      <c r="L289" s="1"/>
      <c r="M289" s="1"/>
      <c r="N289" s="1"/>
      <c r="O289" s="1"/>
      <c r="P289" s="1"/>
      <c r="Q289" s="1"/>
      <c r="R289" s="1"/>
    </row>
    <row r="290" spans="1:18" s="3" customFormat="1" x14ac:dyDescent="0.25">
      <c r="A290" s="1"/>
      <c r="B290" s="1"/>
      <c r="C290" s="1"/>
      <c r="D290" s="1"/>
      <c r="E290" s="1"/>
      <c r="F290" s="1"/>
      <c r="G290" s="16"/>
      <c r="H290" s="16"/>
      <c r="I290" s="43"/>
      <c r="J290" s="1"/>
      <c r="K290" s="1"/>
      <c r="L290" s="1"/>
      <c r="M290" s="1"/>
      <c r="N290" s="1"/>
      <c r="O290" s="1"/>
      <c r="P290" s="1"/>
      <c r="Q290" s="1"/>
      <c r="R290" s="1"/>
    </row>
    <row r="291" spans="1:18" s="3" customFormat="1" x14ac:dyDescent="0.25">
      <c r="A291" s="1"/>
      <c r="B291" s="1"/>
      <c r="C291" s="1"/>
      <c r="D291" s="1"/>
      <c r="E291" s="1"/>
      <c r="F291" s="1"/>
      <c r="G291" s="16"/>
      <c r="H291" s="16"/>
      <c r="I291" s="43"/>
      <c r="J291" s="1"/>
      <c r="K291" s="1"/>
      <c r="L291" s="1"/>
      <c r="M291" s="1"/>
      <c r="N291" s="1"/>
      <c r="O291" s="1"/>
      <c r="P291" s="1"/>
      <c r="Q291" s="1"/>
      <c r="R291" s="1"/>
    </row>
    <row r="292" spans="1:18" s="3" customFormat="1" x14ac:dyDescent="0.25">
      <c r="A292" s="1"/>
      <c r="B292" s="1"/>
      <c r="C292" s="1"/>
      <c r="D292" s="1"/>
      <c r="E292" s="1"/>
      <c r="F292" s="1"/>
      <c r="G292" s="16"/>
      <c r="H292" s="16"/>
      <c r="I292" s="43"/>
      <c r="J292" s="1"/>
      <c r="K292" s="1"/>
      <c r="L292" s="1"/>
      <c r="M292" s="1"/>
      <c r="N292" s="1"/>
      <c r="O292" s="1"/>
      <c r="P292" s="1"/>
      <c r="Q292" s="1"/>
      <c r="R292" s="1"/>
    </row>
    <row r="293" spans="1:18" s="3" customFormat="1" x14ac:dyDescent="0.25">
      <c r="A293" s="1"/>
      <c r="B293" s="1"/>
      <c r="C293" s="1"/>
      <c r="D293" s="1"/>
      <c r="E293" s="1"/>
      <c r="F293" s="1"/>
      <c r="G293" s="16"/>
      <c r="H293" s="16"/>
      <c r="I293" s="43"/>
      <c r="J293" s="1"/>
      <c r="K293" s="1"/>
      <c r="L293" s="1"/>
      <c r="M293" s="1"/>
      <c r="N293" s="1"/>
      <c r="O293" s="1"/>
      <c r="P293" s="1"/>
      <c r="Q293" s="1"/>
      <c r="R293" s="1"/>
    </row>
    <row r="294" spans="1:18" s="3" customFormat="1" x14ac:dyDescent="0.25">
      <c r="A294" s="1"/>
      <c r="B294" s="1"/>
      <c r="C294" s="1"/>
      <c r="D294" s="1"/>
      <c r="E294" s="1"/>
      <c r="F294" s="1"/>
      <c r="G294" s="16"/>
      <c r="H294" s="16"/>
      <c r="I294" s="43"/>
      <c r="J294" s="1"/>
      <c r="K294" s="1"/>
      <c r="L294" s="1"/>
      <c r="M294" s="1"/>
      <c r="N294" s="1"/>
      <c r="O294" s="1"/>
      <c r="P294" s="1"/>
      <c r="Q294" s="1"/>
      <c r="R294" s="1"/>
    </row>
    <row r="295" spans="1:18" s="3" customFormat="1" x14ac:dyDescent="0.25">
      <c r="A295" s="1"/>
      <c r="B295" s="1"/>
      <c r="C295" s="1"/>
      <c r="D295" s="1"/>
      <c r="E295" s="1"/>
      <c r="F295" s="1"/>
      <c r="G295" s="16"/>
      <c r="H295" s="16"/>
      <c r="I295" s="43"/>
      <c r="J295" s="1"/>
      <c r="K295" s="1"/>
      <c r="L295" s="1"/>
      <c r="M295" s="1"/>
      <c r="N295" s="1"/>
      <c r="O295" s="1"/>
      <c r="P295" s="1"/>
      <c r="Q295" s="1"/>
      <c r="R295" s="1"/>
    </row>
    <row r="296" spans="1:18" s="3" customFormat="1" x14ac:dyDescent="0.25">
      <c r="A296" s="1"/>
      <c r="B296" s="1"/>
      <c r="C296" s="1"/>
      <c r="D296" s="1"/>
      <c r="E296" s="1"/>
      <c r="F296" s="1"/>
      <c r="G296" s="16"/>
      <c r="H296" s="16"/>
      <c r="I296" s="43"/>
      <c r="J296" s="1"/>
      <c r="K296" s="1"/>
      <c r="L296" s="1"/>
      <c r="M296" s="1"/>
      <c r="N296" s="1"/>
      <c r="O296" s="1"/>
      <c r="P296" s="1"/>
      <c r="Q296" s="1"/>
      <c r="R296" s="1"/>
    </row>
    <row r="297" spans="1:18" s="3" customFormat="1" x14ac:dyDescent="0.25">
      <c r="A297" s="1"/>
      <c r="B297" s="1"/>
      <c r="C297" s="1"/>
      <c r="D297" s="1"/>
      <c r="E297" s="1"/>
      <c r="F297" s="1"/>
      <c r="G297" s="16"/>
      <c r="H297" s="16"/>
      <c r="I297" s="43"/>
      <c r="J297" s="1"/>
      <c r="K297" s="1"/>
      <c r="L297" s="1"/>
      <c r="M297" s="1"/>
      <c r="N297" s="1"/>
      <c r="O297" s="1"/>
      <c r="P297" s="1"/>
      <c r="Q297" s="1"/>
      <c r="R297" s="1"/>
    </row>
    <row r="298" spans="1:18" s="3" customFormat="1" x14ac:dyDescent="0.25">
      <c r="A298" s="1"/>
      <c r="B298" s="1"/>
      <c r="C298" s="1"/>
      <c r="D298" s="1"/>
      <c r="E298" s="1"/>
      <c r="F298" s="1"/>
      <c r="G298" s="16"/>
      <c r="H298" s="16"/>
      <c r="I298" s="43"/>
      <c r="J298" s="1"/>
      <c r="K298" s="1"/>
      <c r="L298" s="1"/>
      <c r="M298" s="1"/>
      <c r="N298" s="1"/>
      <c r="O298" s="1"/>
      <c r="P298" s="1"/>
      <c r="Q298" s="1"/>
      <c r="R298" s="1"/>
    </row>
    <row r="299" spans="1:18" s="3" customFormat="1" x14ac:dyDescent="0.25">
      <c r="A299" s="1"/>
      <c r="B299" s="1"/>
      <c r="C299" s="1"/>
      <c r="D299" s="1"/>
      <c r="E299" s="1"/>
      <c r="F299" s="1"/>
      <c r="G299" s="16"/>
      <c r="H299" s="16"/>
      <c r="I299" s="43"/>
      <c r="J299" s="1"/>
      <c r="K299" s="1"/>
      <c r="L299" s="1"/>
      <c r="M299" s="1"/>
      <c r="N299" s="1"/>
      <c r="O299" s="1"/>
      <c r="P299" s="1"/>
      <c r="Q299" s="1"/>
      <c r="R299" s="1"/>
    </row>
    <row r="300" spans="1:18" s="3" customFormat="1" x14ac:dyDescent="0.25">
      <c r="A300" s="1"/>
      <c r="B300" s="1"/>
      <c r="C300" s="1"/>
      <c r="D300" s="1"/>
      <c r="E300" s="1"/>
      <c r="F300" s="1"/>
      <c r="G300" s="16"/>
      <c r="H300" s="16"/>
      <c r="I300" s="43"/>
      <c r="J300" s="1"/>
      <c r="K300" s="1"/>
      <c r="L300" s="1"/>
      <c r="M300" s="1"/>
      <c r="N300" s="1"/>
      <c r="O300" s="1"/>
      <c r="P300" s="1"/>
      <c r="Q300" s="1"/>
      <c r="R300" s="1"/>
    </row>
    <row r="301" spans="1:18" s="3" customFormat="1" x14ac:dyDescent="0.25">
      <c r="A301" s="1"/>
      <c r="B301" s="1"/>
      <c r="C301" s="1"/>
      <c r="D301" s="1"/>
      <c r="E301" s="1"/>
      <c r="F301" s="1"/>
      <c r="G301" s="16"/>
      <c r="H301" s="16"/>
      <c r="I301" s="43"/>
      <c r="J301" s="1"/>
      <c r="K301" s="1"/>
      <c r="L301" s="1"/>
      <c r="M301" s="1"/>
      <c r="N301" s="1"/>
      <c r="O301" s="1"/>
      <c r="P301" s="1"/>
      <c r="Q301" s="1"/>
      <c r="R301" s="1"/>
    </row>
    <row r="302" spans="1:18" s="3" customFormat="1" x14ac:dyDescent="0.25">
      <c r="A302" s="1"/>
      <c r="B302" s="1"/>
      <c r="C302" s="1"/>
      <c r="D302" s="1"/>
      <c r="E302" s="1"/>
      <c r="F302" s="1"/>
      <c r="G302" s="16"/>
      <c r="H302" s="16"/>
      <c r="I302" s="43"/>
      <c r="J302" s="1"/>
      <c r="K302" s="1"/>
      <c r="L302" s="1"/>
      <c r="M302" s="1"/>
      <c r="N302" s="1"/>
      <c r="O302" s="1"/>
      <c r="P302" s="1"/>
      <c r="Q302" s="1"/>
      <c r="R302" s="1"/>
    </row>
    <row r="303" spans="1:18" s="3" customFormat="1" x14ac:dyDescent="0.25">
      <c r="A303" s="1"/>
      <c r="B303" s="1"/>
      <c r="C303" s="1"/>
      <c r="D303" s="1"/>
      <c r="E303" s="1"/>
      <c r="F303" s="1"/>
      <c r="G303" s="16"/>
      <c r="H303" s="16"/>
      <c r="I303" s="43"/>
      <c r="J303" s="1"/>
      <c r="K303" s="1"/>
      <c r="L303" s="1"/>
      <c r="M303" s="1"/>
      <c r="N303" s="1"/>
      <c r="O303" s="1"/>
      <c r="P303" s="1"/>
      <c r="Q303" s="1"/>
      <c r="R303" s="1"/>
    </row>
    <row r="304" spans="1:18" s="3" customFormat="1" x14ac:dyDescent="0.25">
      <c r="A304" s="1"/>
      <c r="B304" s="1"/>
      <c r="C304" s="1"/>
      <c r="D304" s="1"/>
      <c r="E304" s="1"/>
      <c r="F304" s="1"/>
      <c r="G304" s="16"/>
      <c r="H304" s="16"/>
      <c r="I304" s="43"/>
      <c r="J304" s="1"/>
      <c r="K304" s="1"/>
      <c r="L304" s="1"/>
      <c r="M304" s="1"/>
      <c r="N304" s="1"/>
      <c r="O304" s="1"/>
      <c r="P304" s="1"/>
      <c r="Q304" s="1"/>
      <c r="R304" s="1"/>
    </row>
    <row r="305" spans="1:18" s="3" customFormat="1" x14ac:dyDescent="0.25">
      <c r="A305" s="1"/>
      <c r="B305" s="1"/>
      <c r="C305" s="1"/>
      <c r="D305" s="1"/>
      <c r="E305" s="1"/>
      <c r="F305" s="1"/>
      <c r="G305" s="16"/>
      <c r="H305" s="16"/>
      <c r="I305" s="43"/>
      <c r="J305" s="1"/>
      <c r="K305" s="1"/>
      <c r="L305" s="1"/>
      <c r="M305" s="1"/>
      <c r="N305" s="1"/>
      <c r="O305" s="1"/>
      <c r="P305" s="1"/>
      <c r="Q305" s="1"/>
      <c r="R305" s="1"/>
    </row>
    <row r="306" spans="1:18" s="3" customFormat="1" x14ac:dyDescent="0.25">
      <c r="A306" s="1"/>
      <c r="B306" s="1"/>
      <c r="C306" s="1"/>
      <c r="D306" s="1"/>
      <c r="E306" s="1"/>
      <c r="F306" s="1"/>
      <c r="G306" s="16"/>
      <c r="H306" s="16"/>
      <c r="I306" s="43"/>
      <c r="J306" s="1"/>
      <c r="K306" s="1"/>
      <c r="L306" s="1"/>
      <c r="M306" s="1"/>
      <c r="N306" s="1"/>
      <c r="O306" s="1"/>
      <c r="P306" s="1"/>
      <c r="Q306" s="1"/>
      <c r="R306" s="1"/>
    </row>
    <row r="307" spans="1:18" s="3" customFormat="1" x14ac:dyDescent="0.25">
      <c r="A307" s="1"/>
      <c r="B307" s="1"/>
      <c r="C307" s="1"/>
      <c r="D307" s="1"/>
      <c r="E307" s="1"/>
      <c r="F307" s="1"/>
      <c r="G307" s="16"/>
      <c r="H307" s="16"/>
      <c r="I307" s="43"/>
      <c r="J307" s="1"/>
      <c r="K307" s="1"/>
      <c r="L307" s="1"/>
      <c r="M307" s="1"/>
      <c r="N307" s="1"/>
      <c r="O307" s="1"/>
      <c r="P307" s="1"/>
      <c r="Q307" s="1"/>
      <c r="R307" s="1"/>
    </row>
    <row r="308" spans="1:18" s="3" customFormat="1" x14ac:dyDescent="0.25">
      <c r="A308" s="1"/>
      <c r="B308" s="1"/>
      <c r="C308" s="1"/>
      <c r="D308" s="1"/>
      <c r="E308" s="1"/>
      <c r="F308" s="1"/>
      <c r="G308" s="16"/>
      <c r="H308" s="16"/>
      <c r="I308" s="43"/>
      <c r="J308" s="1"/>
      <c r="K308" s="1"/>
      <c r="L308" s="1"/>
      <c r="M308" s="1"/>
      <c r="N308" s="1"/>
      <c r="O308" s="1"/>
      <c r="P308" s="1"/>
      <c r="Q308" s="1"/>
      <c r="R308" s="1"/>
    </row>
    <row r="309" spans="1:18" s="3" customFormat="1" x14ac:dyDescent="0.25">
      <c r="A309" s="1"/>
      <c r="B309" s="1"/>
      <c r="C309" s="1"/>
      <c r="D309" s="1"/>
      <c r="E309" s="1"/>
      <c r="F309" s="1"/>
      <c r="G309" s="16"/>
      <c r="H309" s="16"/>
      <c r="I309" s="43"/>
      <c r="J309" s="1"/>
      <c r="K309" s="1"/>
      <c r="L309" s="1"/>
      <c r="M309" s="1"/>
      <c r="N309" s="1"/>
      <c r="O309" s="1"/>
      <c r="P309" s="1"/>
      <c r="Q309" s="1"/>
      <c r="R309" s="1"/>
    </row>
    <row r="310" spans="1:18" s="3" customFormat="1" x14ac:dyDescent="0.25">
      <c r="A310" s="1"/>
      <c r="B310" s="1"/>
      <c r="C310" s="1"/>
      <c r="D310" s="1"/>
      <c r="E310" s="1"/>
      <c r="F310" s="1"/>
      <c r="G310" s="16"/>
      <c r="H310" s="16"/>
      <c r="I310" s="43"/>
      <c r="J310" s="1"/>
      <c r="K310" s="1"/>
      <c r="L310" s="1"/>
      <c r="M310" s="1"/>
      <c r="N310" s="1"/>
      <c r="O310" s="1"/>
      <c r="P310" s="1"/>
      <c r="Q310" s="1"/>
      <c r="R310" s="1"/>
    </row>
    <row r="311" spans="1:18" s="3" customFormat="1" x14ac:dyDescent="0.25">
      <c r="A311" s="1"/>
      <c r="B311" s="1"/>
      <c r="C311" s="1"/>
      <c r="D311" s="1"/>
      <c r="E311" s="1"/>
      <c r="F311" s="1"/>
      <c r="G311" s="16"/>
      <c r="H311" s="16"/>
      <c r="I311" s="43"/>
      <c r="J311" s="1"/>
      <c r="K311" s="1"/>
      <c r="L311" s="1"/>
      <c r="M311" s="1"/>
      <c r="N311" s="1"/>
      <c r="O311" s="1"/>
      <c r="P311" s="1"/>
      <c r="Q311" s="1"/>
      <c r="R311" s="1"/>
    </row>
    <row r="312" spans="1:18" s="3" customFormat="1" x14ac:dyDescent="0.25">
      <c r="A312" s="1"/>
      <c r="B312" s="1"/>
      <c r="C312" s="1"/>
      <c r="D312" s="1"/>
      <c r="E312" s="1"/>
      <c r="F312" s="1"/>
      <c r="G312" s="16"/>
      <c r="H312" s="16"/>
      <c r="I312" s="43"/>
      <c r="J312" s="1"/>
      <c r="K312" s="1"/>
      <c r="L312" s="1"/>
      <c r="M312" s="1"/>
      <c r="N312" s="1"/>
      <c r="O312" s="1"/>
      <c r="P312" s="1"/>
      <c r="Q312" s="1"/>
      <c r="R312" s="1"/>
    </row>
    <row r="313" spans="1:18" s="3" customFormat="1" x14ac:dyDescent="0.25">
      <c r="A313" s="1"/>
      <c r="B313" s="1"/>
      <c r="C313" s="1"/>
      <c r="D313" s="1"/>
      <c r="E313" s="1"/>
      <c r="F313" s="1"/>
      <c r="G313" s="16"/>
      <c r="H313" s="16"/>
      <c r="I313" s="43"/>
      <c r="J313" s="1"/>
      <c r="K313" s="1"/>
      <c r="L313" s="1"/>
      <c r="M313" s="1"/>
      <c r="N313" s="1"/>
      <c r="O313" s="1"/>
      <c r="P313" s="1"/>
      <c r="Q313" s="1"/>
      <c r="R313" s="1"/>
    </row>
    <row r="314" spans="1:18" s="3" customFormat="1" x14ac:dyDescent="0.25">
      <c r="A314" s="1"/>
      <c r="B314" s="1"/>
      <c r="C314" s="1"/>
      <c r="D314" s="1"/>
      <c r="E314" s="1"/>
      <c r="F314" s="1"/>
      <c r="G314" s="16"/>
      <c r="H314" s="16"/>
      <c r="I314" s="43"/>
      <c r="J314" s="1"/>
      <c r="K314" s="1"/>
      <c r="L314" s="1"/>
      <c r="M314" s="1"/>
      <c r="N314" s="1"/>
      <c r="O314" s="1"/>
      <c r="P314" s="1"/>
      <c r="Q314" s="1"/>
      <c r="R314" s="1"/>
    </row>
    <row r="315" spans="1:18" s="3" customFormat="1" x14ac:dyDescent="0.25">
      <c r="A315" s="1"/>
      <c r="B315" s="1"/>
      <c r="C315" s="1"/>
      <c r="D315" s="1"/>
      <c r="E315" s="1"/>
      <c r="F315" s="1"/>
      <c r="G315" s="16"/>
      <c r="H315" s="16"/>
      <c r="I315" s="43"/>
      <c r="J315" s="1"/>
      <c r="K315" s="1"/>
      <c r="L315" s="1"/>
      <c r="M315" s="1"/>
      <c r="N315" s="1"/>
      <c r="O315" s="1"/>
      <c r="P315" s="1"/>
      <c r="Q315" s="1"/>
      <c r="R315" s="1"/>
    </row>
    <row r="316" spans="1:18" s="3" customFormat="1" x14ac:dyDescent="0.25">
      <c r="A316" s="1"/>
      <c r="B316" s="1"/>
      <c r="C316" s="1"/>
      <c r="D316" s="1"/>
      <c r="E316" s="1"/>
      <c r="F316" s="1"/>
      <c r="G316" s="16"/>
      <c r="H316" s="16"/>
      <c r="I316" s="43"/>
      <c r="J316" s="1"/>
      <c r="K316" s="1"/>
      <c r="L316" s="1"/>
      <c r="M316" s="1"/>
      <c r="N316" s="1"/>
      <c r="O316" s="1"/>
      <c r="P316" s="1"/>
      <c r="Q316" s="1"/>
      <c r="R316" s="1"/>
    </row>
    <row r="317" spans="1:18" s="3" customFormat="1" x14ac:dyDescent="0.25">
      <c r="A317" s="1"/>
      <c r="B317" s="1"/>
      <c r="C317" s="1"/>
      <c r="D317" s="1"/>
      <c r="E317" s="1"/>
      <c r="F317" s="1"/>
      <c r="G317" s="16"/>
      <c r="H317" s="16"/>
      <c r="I317" s="43"/>
      <c r="J317" s="1"/>
      <c r="K317" s="1"/>
      <c r="L317" s="1"/>
      <c r="M317" s="1"/>
      <c r="N317" s="1"/>
      <c r="O317" s="1"/>
      <c r="P317" s="1"/>
      <c r="Q317" s="1"/>
      <c r="R317" s="1"/>
    </row>
    <row r="318" spans="1:18" s="3" customFormat="1" x14ac:dyDescent="0.25">
      <c r="A318" s="1"/>
      <c r="B318" s="1"/>
      <c r="C318" s="1"/>
      <c r="D318" s="1"/>
      <c r="E318" s="1"/>
      <c r="F318" s="1"/>
      <c r="G318" s="16"/>
      <c r="H318" s="16"/>
      <c r="I318" s="43"/>
      <c r="J318" s="1"/>
      <c r="K318" s="1"/>
      <c r="L318" s="1"/>
      <c r="M318" s="1"/>
      <c r="N318" s="1"/>
      <c r="O318" s="1"/>
      <c r="P318" s="1"/>
      <c r="Q318" s="1"/>
      <c r="R318" s="1"/>
    </row>
    <row r="319" spans="1:18" s="3" customFormat="1" x14ac:dyDescent="0.25">
      <c r="A319" s="1"/>
      <c r="B319" s="1"/>
      <c r="C319" s="1"/>
      <c r="D319" s="1"/>
      <c r="E319" s="1"/>
      <c r="F319" s="1"/>
      <c r="G319" s="16"/>
      <c r="H319" s="16"/>
      <c r="I319" s="43"/>
      <c r="J319" s="1"/>
      <c r="K319" s="1"/>
      <c r="L319" s="1"/>
      <c r="M319" s="1"/>
      <c r="N319" s="1"/>
      <c r="O319" s="1"/>
      <c r="P319" s="1"/>
      <c r="Q319" s="1"/>
      <c r="R319" s="1"/>
    </row>
    <row r="320" spans="1:18" s="3" customFormat="1" x14ac:dyDescent="0.25">
      <c r="A320" s="1"/>
      <c r="B320" s="1"/>
      <c r="C320" s="1"/>
      <c r="D320" s="1"/>
      <c r="E320" s="1"/>
      <c r="F320" s="1"/>
      <c r="G320" s="16"/>
      <c r="H320" s="16"/>
      <c r="I320" s="43"/>
      <c r="J320" s="1"/>
      <c r="K320" s="1"/>
      <c r="L320" s="1"/>
      <c r="M320" s="1"/>
      <c r="N320" s="1"/>
      <c r="O320" s="1"/>
      <c r="P320" s="1"/>
      <c r="Q320" s="1"/>
      <c r="R320" s="1"/>
    </row>
    <row r="321" spans="1:18" s="3" customFormat="1" x14ac:dyDescent="0.25">
      <c r="A321" s="1"/>
      <c r="B321" s="1"/>
      <c r="C321" s="1"/>
      <c r="D321" s="1"/>
      <c r="E321" s="1"/>
      <c r="F321" s="1"/>
      <c r="G321" s="16"/>
      <c r="H321" s="16"/>
      <c r="I321" s="43"/>
      <c r="J321" s="1"/>
      <c r="K321" s="1"/>
      <c r="L321" s="1"/>
      <c r="M321" s="1"/>
      <c r="N321" s="1"/>
      <c r="O321" s="1"/>
      <c r="P321" s="1"/>
      <c r="Q321" s="1"/>
      <c r="R321" s="1"/>
    </row>
    <row r="322" spans="1:18" s="3" customFormat="1" x14ac:dyDescent="0.25">
      <c r="A322" s="1"/>
      <c r="B322" s="1"/>
      <c r="C322" s="1"/>
      <c r="D322" s="1"/>
      <c r="E322" s="1"/>
      <c r="F322" s="1"/>
      <c r="G322" s="16"/>
      <c r="H322" s="16"/>
      <c r="I322" s="43"/>
      <c r="J322" s="1"/>
      <c r="K322" s="1"/>
      <c r="L322" s="1"/>
      <c r="M322" s="1"/>
      <c r="N322" s="1"/>
      <c r="O322" s="1"/>
      <c r="P322" s="1"/>
      <c r="Q322" s="1"/>
      <c r="R322" s="1"/>
    </row>
    <row r="323" spans="1:18" s="3" customFormat="1" x14ac:dyDescent="0.25">
      <c r="A323" s="1"/>
      <c r="B323" s="1"/>
      <c r="C323" s="1"/>
      <c r="D323" s="1"/>
      <c r="E323" s="1"/>
      <c r="F323" s="1"/>
      <c r="G323" s="16"/>
      <c r="H323" s="16"/>
      <c r="I323" s="43"/>
      <c r="J323" s="1"/>
      <c r="K323" s="1"/>
      <c r="L323" s="1"/>
      <c r="M323" s="1"/>
      <c r="N323" s="1"/>
      <c r="O323" s="1"/>
      <c r="P323" s="1"/>
      <c r="Q323" s="1"/>
      <c r="R323" s="1"/>
    </row>
    <row r="324" spans="1:18" s="3" customFormat="1" x14ac:dyDescent="0.25">
      <c r="A324" s="1"/>
      <c r="B324" s="1"/>
      <c r="C324" s="1"/>
      <c r="D324" s="1"/>
      <c r="E324" s="1"/>
      <c r="F324" s="1"/>
      <c r="G324" s="16"/>
      <c r="H324" s="16"/>
      <c r="I324" s="43"/>
      <c r="J324" s="1"/>
      <c r="K324" s="1"/>
      <c r="L324" s="1"/>
      <c r="M324" s="1"/>
      <c r="N324" s="1"/>
      <c r="O324" s="1"/>
      <c r="P324" s="1"/>
      <c r="Q324" s="1"/>
      <c r="R324" s="1"/>
    </row>
    <row r="325" spans="1:18" s="3" customFormat="1" x14ac:dyDescent="0.25">
      <c r="A325" s="1"/>
      <c r="B325" s="1"/>
      <c r="C325" s="1"/>
      <c r="D325" s="1"/>
      <c r="E325" s="1"/>
      <c r="F325" s="1"/>
      <c r="G325" s="16"/>
      <c r="H325" s="16"/>
      <c r="I325" s="43"/>
      <c r="J325" s="1"/>
      <c r="K325" s="1"/>
      <c r="L325" s="1"/>
      <c r="M325" s="1"/>
      <c r="N325" s="1"/>
      <c r="O325" s="1"/>
      <c r="P325" s="1"/>
      <c r="Q325" s="1"/>
      <c r="R325" s="1"/>
    </row>
    <row r="326" spans="1:18" s="3" customFormat="1" x14ac:dyDescent="0.25">
      <c r="A326" s="1"/>
      <c r="B326" s="1"/>
      <c r="C326" s="1"/>
      <c r="D326" s="1"/>
      <c r="E326" s="1"/>
      <c r="F326" s="1"/>
      <c r="G326" s="16"/>
      <c r="H326" s="16"/>
      <c r="I326" s="43"/>
      <c r="J326" s="1"/>
      <c r="K326" s="1"/>
      <c r="L326" s="1"/>
      <c r="M326" s="1"/>
      <c r="N326" s="1"/>
      <c r="O326" s="1"/>
      <c r="P326" s="1"/>
      <c r="Q326" s="1"/>
      <c r="R326" s="1"/>
    </row>
    <row r="327" spans="1:18" s="3" customFormat="1" x14ac:dyDescent="0.25">
      <c r="A327" s="1"/>
      <c r="B327" s="1"/>
      <c r="C327" s="1"/>
      <c r="D327" s="1"/>
      <c r="E327" s="1"/>
      <c r="F327" s="1"/>
      <c r="G327" s="16"/>
      <c r="H327" s="16"/>
      <c r="I327" s="43"/>
      <c r="J327" s="1"/>
      <c r="K327" s="1"/>
      <c r="L327" s="1"/>
      <c r="M327" s="1"/>
      <c r="N327" s="1"/>
      <c r="O327" s="1"/>
      <c r="P327" s="1"/>
      <c r="Q327" s="1"/>
      <c r="R327" s="1"/>
    </row>
    <row r="328" spans="1:18" s="3" customFormat="1" x14ac:dyDescent="0.25">
      <c r="A328" s="1"/>
      <c r="B328" s="1"/>
      <c r="C328" s="1"/>
      <c r="D328" s="1"/>
      <c r="E328" s="1"/>
      <c r="F328" s="1"/>
      <c r="G328" s="16"/>
      <c r="H328" s="16"/>
      <c r="I328" s="43"/>
      <c r="J328" s="1"/>
      <c r="K328" s="1"/>
      <c r="L328" s="1"/>
      <c r="M328" s="1"/>
      <c r="N328" s="1"/>
      <c r="O328" s="1"/>
      <c r="P328" s="1"/>
      <c r="Q328" s="1"/>
      <c r="R328" s="1"/>
    </row>
    <row r="329" spans="1:18" s="3" customFormat="1" x14ac:dyDescent="0.25">
      <c r="A329" s="1"/>
      <c r="B329" s="1"/>
      <c r="C329" s="1"/>
      <c r="D329" s="1"/>
      <c r="E329" s="1"/>
      <c r="F329" s="1"/>
      <c r="G329" s="16"/>
      <c r="H329" s="16"/>
      <c r="I329" s="43"/>
      <c r="J329" s="1"/>
      <c r="K329" s="1"/>
      <c r="L329" s="1"/>
      <c r="M329" s="1"/>
      <c r="N329" s="1"/>
      <c r="O329" s="1"/>
      <c r="P329" s="1"/>
      <c r="Q329" s="1"/>
      <c r="R329" s="1"/>
    </row>
    <row r="330" spans="1:18" s="3" customFormat="1" x14ac:dyDescent="0.25">
      <c r="A330" s="1"/>
      <c r="B330" s="1"/>
      <c r="C330" s="1"/>
      <c r="D330" s="1"/>
      <c r="E330" s="1"/>
      <c r="F330" s="1"/>
      <c r="G330" s="16"/>
      <c r="H330" s="16"/>
      <c r="I330" s="43"/>
      <c r="J330" s="1"/>
      <c r="K330" s="1"/>
      <c r="L330" s="1"/>
      <c r="M330" s="1"/>
      <c r="N330" s="1"/>
      <c r="O330" s="1"/>
      <c r="P330" s="1"/>
      <c r="Q330" s="1"/>
      <c r="R330" s="1"/>
    </row>
    <row r="331" spans="1:18" s="3" customFormat="1" x14ac:dyDescent="0.25">
      <c r="A331" s="1"/>
      <c r="B331" s="1"/>
      <c r="C331" s="1"/>
      <c r="D331" s="1"/>
      <c r="E331" s="1"/>
      <c r="F331" s="1"/>
      <c r="G331" s="16"/>
      <c r="H331" s="16"/>
      <c r="I331" s="43"/>
      <c r="J331" s="1"/>
      <c r="K331" s="1"/>
      <c r="L331" s="1"/>
      <c r="M331" s="1"/>
      <c r="N331" s="1"/>
      <c r="O331" s="1"/>
      <c r="P331" s="1"/>
      <c r="Q331" s="1"/>
      <c r="R331" s="1"/>
    </row>
    <row r="332" spans="1:18" s="3" customFormat="1" x14ac:dyDescent="0.25">
      <c r="A332" s="1"/>
      <c r="B332" s="1"/>
      <c r="C332" s="1"/>
      <c r="D332" s="1"/>
      <c r="E332" s="1"/>
      <c r="F332" s="1"/>
      <c r="G332" s="16"/>
      <c r="H332" s="16"/>
      <c r="I332" s="43"/>
      <c r="J332" s="1"/>
      <c r="K332" s="1"/>
      <c r="L332" s="1"/>
      <c r="M332" s="1"/>
      <c r="N332" s="1"/>
      <c r="O332" s="1"/>
      <c r="P332" s="1"/>
      <c r="Q332" s="1"/>
      <c r="R332" s="1"/>
    </row>
    <row r="333" spans="1:18" s="3" customFormat="1" x14ac:dyDescent="0.25">
      <c r="A333" s="1"/>
      <c r="B333" s="1"/>
      <c r="C333" s="1"/>
      <c r="D333" s="1"/>
      <c r="E333" s="1"/>
      <c r="F333" s="1"/>
      <c r="G333" s="16"/>
      <c r="H333" s="16"/>
      <c r="I333" s="43"/>
      <c r="J333" s="1"/>
      <c r="K333" s="1"/>
      <c r="L333" s="1"/>
      <c r="M333" s="1"/>
      <c r="N333" s="1"/>
      <c r="O333" s="1"/>
      <c r="P333" s="1"/>
      <c r="Q333" s="1"/>
      <c r="R333" s="1"/>
    </row>
    <row r="334" spans="1:18" s="3" customFormat="1" x14ac:dyDescent="0.25">
      <c r="A334" s="1"/>
      <c r="B334" s="1"/>
      <c r="C334" s="1"/>
      <c r="D334" s="1"/>
      <c r="E334" s="1"/>
      <c r="F334" s="1"/>
      <c r="G334" s="16"/>
      <c r="H334" s="16"/>
      <c r="I334" s="43"/>
      <c r="J334" s="1"/>
      <c r="K334" s="1"/>
      <c r="L334" s="1"/>
      <c r="M334" s="1"/>
      <c r="N334" s="1"/>
      <c r="O334" s="1"/>
      <c r="P334" s="1"/>
      <c r="Q334" s="1"/>
      <c r="R334" s="1"/>
    </row>
    <row r="335" spans="1:18" s="3" customFormat="1" x14ac:dyDescent="0.25">
      <c r="A335" s="1"/>
      <c r="B335" s="1"/>
      <c r="C335" s="1"/>
      <c r="D335" s="1"/>
      <c r="E335" s="1"/>
      <c r="F335" s="1"/>
      <c r="G335" s="16"/>
      <c r="H335" s="16"/>
      <c r="I335" s="43"/>
      <c r="J335" s="1"/>
      <c r="K335" s="1"/>
      <c r="L335" s="1"/>
      <c r="M335" s="1"/>
      <c r="N335" s="1"/>
      <c r="O335" s="1"/>
      <c r="P335" s="1"/>
      <c r="Q335" s="1"/>
      <c r="R335" s="1"/>
    </row>
    <row r="336" spans="1:18" s="3" customFormat="1" x14ac:dyDescent="0.25">
      <c r="A336" s="1"/>
      <c r="B336" s="1"/>
      <c r="C336" s="1"/>
      <c r="D336" s="1"/>
      <c r="E336" s="1"/>
      <c r="F336" s="1"/>
      <c r="G336" s="16"/>
      <c r="H336" s="16"/>
      <c r="I336" s="43"/>
      <c r="J336" s="1"/>
      <c r="K336" s="1"/>
      <c r="L336" s="1"/>
      <c r="M336" s="1"/>
      <c r="N336" s="1"/>
      <c r="O336" s="1"/>
      <c r="P336" s="1"/>
      <c r="Q336" s="1"/>
      <c r="R336" s="1"/>
    </row>
    <row r="337" spans="1:18" s="3" customFormat="1" x14ac:dyDescent="0.25">
      <c r="A337" s="1"/>
      <c r="B337" s="1"/>
      <c r="C337" s="1"/>
      <c r="D337" s="1"/>
      <c r="E337" s="1"/>
      <c r="F337" s="1"/>
      <c r="G337" s="16"/>
      <c r="H337" s="16"/>
      <c r="I337" s="43"/>
      <c r="J337" s="1"/>
      <c r="K337" s="1"/>
      <c r="L337" s="1"/>
      <c r="M337" s="1"/>
      <c r="N337" s="1"/>
      <c r="O337" s="1"/>
      <c r="P337" s="1"/>
      <c r="Q337" s="1"/>
      <c r="R337" s="1"/>
    </row>
    <row r="338" spans="1:18" s="3" customFormat="1" x14ac:dyDescent="0.25">
      <c r="A338" s="1"/>
      <c r="B338" s="1"/>
      <c r="C338" s="1"/>
      <c r="D338" s="1"/>
      <c r="E338" s="1"/>
      <c r="F338" s="1"/>
      <c r="G338" s="81"/>
      <c r="H338" s="81"/>
      <c r="I338" s="43"/>
      <c r="J338" s="1"/>
      <c r="K338" s="1"/>
      <c r="L338" s="1"/>
      <c r="M338" s="1"/>
      <c r="N338" s="1"/>
      <c r="O338" s="1"/>
      <c r="P338" s="1"/>
      <c r="Q338" s="1"/>
      <c r="R338" s="1"/>
    </row>
    <row r="339" spans="1:18" s="3" customFormat="1" x14ac:dyDescent="0.25">
      <c r="A339" s="1"/>
      <c r="B339" s="1"/>
      <c r="C339" s="1"/>
      <c r="D339" s="1"/>
      <c r="E339" s="1"/>
      <c r="F339" s="1"/>
      <c r="G339" s="81"/>
      <c r="H339" s="81"/>
      <c r="I339" s="43"/>
      <c r="J339" s="1"/>
      <c r="K339" s="1"/>
      <c r="L339" s="1"/>
      <c r="M339" s="1"/>
      <c r="N339" s="1"/>
      <c r="O339" s="1"/>
      <c r="P339" s="1"/>
      <c r="Q339" s="1"/>
      <c r="R339" s="1"/>
    </row>
    <row r="340" spans="1:18" s="3" customFormat="1" x14ac:dyDescent="0.25">
      <c r="A340" s="1"/>
      <c r="B340" s="1"/>
      <c r="C340" s="1"/>
      <c r="D340" s="1"/>
      <c r="E340" s="1"/>
      <c r="F340" s="1"/>
      <c r="G340" s="81"/>
      <c r="H340" s="81"/>
      <c r="I340" s="43"/>
      <c r="J340" s="1"/>
      <c r="K340" s="1"/>
      <c r="L340" s="1"/>
      <c r="M340" s="1"/>
      <c r="N340" s="1"/>
      <c r="O340" s="1"/>
      <c r="P340" s="1"/>
      <c r="Q340" s="1"/>
      <c r="R340" s="1"/>
    </row>
    <row r="341" spans="1:18" s="3" customFormat="1" x14ac:dyDescent="0.25">
      <c r="A341" s="1"/>
      <c r="B341" s="1"/>
      <c r="C341" s="1"/>
      <c r="D341" s="1"/>
      <c r="E341" s="1"/>
      <c r="F341" s="1"/>
      <c r="G341" s="81"/>
      <c r="H341" s="81"/>
      <c r="I341" s="43"/>
      <c r="J341" s="1"/>
      <c r="K341" s="1"/>
      <c r="L341" s="1"/>
      <c r="M341" s="1"/>
      <c r="N341" s="1"/>
      <c r="O341" s="1"/>
      <c r="P341" s="1"/>
      <c r="Q341" s="1"/>
      <c r="R341" s="1"/>
    </row>
    <row r="342" spans="1:18" s="3" customFormat="1" x14ac:dyDescent="0.25">
      <c r="A342" s="1"/>
      <c r="B342" s="1"/>
      <c r="C342" s="1"/>
      <c r="D342" s="1"/>
      <c r="E342" s="1"/>
      <c r="F342" s="1"/>
      <c r="G342" s="81"/>
      <c r="H342" s="81"/>
      <c r="I342" s="43"/>
      <c r="J342" s="1"/>
      <c r="K342" s="1"/>
      <c r="L342" s="1"/>
      <c r="M342" s="1"/>
      <c r="N342" s="1"/>
      <c r="O342" s="1"/>
      <c r="P342" s="1"/>
      <c r="Q342" s="1"/>
      <c r="R342" s="1"/>
    </row>
    <row r="343" spans="1:18" s="3" customFormat="1" x14ac:dyDescent="0.25">
      <c r="A343" s="1"/>
      <c r="B343" s="1"/>
      <c r="C343" s="1"/>
      <c r="D343" s="1"/>
      <c r="E343" s="1"/>
      <c r="F343" s="1"/>
      <c r="G343" s="81"/>
      <c r="H343" s="81"/>
      <c r="I343" s="43"/>
      <c r="J343" s="1"/>
      <c r="K343" s="1"/>
      <c r="L343" s="1"/>
      <c r="M343" s="1"/>
      <c r="N343" s="1"/>
      <c r="O343" s="1"/>
      <c r="P343" s="1"/>
      <c r="Q343" s="1"/>
      <c r="R343" s="1"/>
    </row>
    <row r="344" spans="1:18" s="3" customFormat="1" x14ac:dyDescent="0.25">
      <c r="A344" s="1"/>
      <c r="B344" s="1"/>
      <c r="C344" s="1"/>
      <c r="D344" s="1"/>
      <c r="E344" s="1"/>
      <c r="F344" s="1"/>
      <c r="G344" s="81"/>
      <c r="H344" s="81"/>
      <c r="I344" s="43"/>
      <c r="J344" s="1"/>
      <c r="K344" s="1"/>
      <c r="L344" s="1"/>
      <c r="M344" s="1"/>
      <c r="N344" s="1"/>
      <c r="O344" s="1"/>
      <c r="P344" s="1"/>
      <c r="Q344" s="1"/>
      <c r="R344" s="1"/>
    </row>
    <row r="345" spans="1:18" s="3" customFormat="1" x14ac:dyDescent="0.25">
      <c r="A345" s="1"/>
      <c r="B345" s="1"/>
      <c r="C345" s="1"/>
      <c r="D345" s="1"/>
      <c r="E345" s="1"/>
      <c r="F345" s="1"/>
      <c r="G345" s="81"/>
      <c r="H345" s="81"/>
      <c r="I345" s="43"/>
      <c r="J345" s="1"/>
      <c r="K345" s="1"/>
      <c r="L345" s="1"/>
      <c r="M345" s="1"/>
      <c r="N345" s="1"/>
      <c r="O345" s="1"/>
      <c r="P345" s="1"/>
      <c r="Q345" s="1"/>
      <c r="R345" s="1"/>
    </row>
    <row r="346" spans="1:18" s="3" customFormat="1" x14ac:dyDescent="0.25">
      <c r="A346" s="1"/>
      <c r="B346" s="1"/>
      <c r="C346" s="1"/>
      <c r="D346" s="1"/>
      <c r="E346" s="1"/>
      <c r="F346" s="1"/>
      <c r="G346" s="81"/>
      <c r="H346" s="81"/>
      <c r="I346" s="43"/>
      <c r="J346" s="1"/>
      <c r="K346" s="1"/>
      <c r="L346" s="1"/>
      <c r="M346" s="1"/>
      <c r="N346" s="1"/>
      <c r="O346" s="1"/>
      <c r="P346" s="1"/>
      <c r="Q346" s="1"/>
      <c r="R346" s="1"/>
    </row>
    <row r="347" spans="1:18" s="3" customFormat="1" x14ac:dyDescent="0.25">
      <c r="A347" s="1"/>
      <c r="B347" s="1"/>
      <c r="C347" s="1"/>
      <c r="D347" s="1"/>
      <c r="E347" s="1"/>
      <c r="F347" s="1"/>
      <c r="G347" s="81"/>
      <c r="H347" s="81"/>
      <c r="I347" s="43"/>
      <c r="J347" s="1"/>
      <c r="K347" s="1"/>
      <c r="L347" s="1"/>
      <c r="M347" s="1"/>
      <c r="N347" s="1"/>
      <c r="O347" s="1"/>
      <c r="P347" s="1"/>
      <c r="Q347" s="1"/>
      <c r="R347" s="1"/>
    </row>
    <row r="348" spans="1:18" s="3" customFormat="1" x14ac:dyDescent="0.25">
      <c r="A348" s="1"/>
      <c r="B348" s="1"/>
      <c r="C348" s="1"/>
      <c r="D348" s="1"/>
      <c r="E348" s="1"/>
      <c r="F348" s="1"/>
      <c r="G348" s="81"/>
      <c r="H348" s="81"/>
      <c r="I348" s="43"/>
      <c r="J348" s="1"/>
      <c r="K348" s="1"/>
      <c r="L348" s="1"/>
      <c r="M348" s="1"/>
      <c r="N348" s="1"/>
      <c r="O348" s="1"/>
      <c r="P348" s="1"/>
      <c r="Q348" s="1"/>
      <c r="R348" s="1"/>
    </row>
    <row r="349" spans="1:18" s="3" customFormat="1" x14ac:dyDescent="0.25">
      <c r="A349" s="1"/>
      <c r="B349" s="1"/>
      <c r="C349" s="1"/>
      <c r="D349" s="1"/>
      <c r="E349" s="1"/>
      <c r="F349" s="1"/>
      <c r="G349" s="81"/>
      <c r="H349" s="81"/>
      <c r="I349" s="43"/>
      <c r="J349" s="1"/>
      <c r="K349" s="1"/>
      <c r="L349" s="1"/>
      <c r="M349" s="1"/>
      <c r="N349" s="1"/>
      <c r="O349" s="1"/>
      <c r="P349" s="1"/>
      <c r="Q349" s="1"/>
      <c r="R349" s="1"/>
    </row>
    <row r="350" spans="1:18" s="3" customFormat="1" x14ac:dyDescent="0.25">
      <c r="A350" s="1"/>
      <c r="B350" s="1"/>
      <c r="C350" s="1"/>
      <c r="D350" s="1"/>
      <c r="E350" s="1"/>
      <c r="F350" s="1"/>
      <c r="G350" s="81"/>
      <c r="H350" s="81"/>
      <c r="I350" s="43"/>
      <c r="J350" s="1"/>
      <c r="K350" s="1"/>
      <c r="L350" s="1"/>
      <c r="M350" s="1"/>
      <c r="N350" s="1"/>
      <c r="O350" s="1"/>
      <c r="P350" s="1"/>
      <c r="Q350" s="1"/>
      <c r="R350" s="1"/>
    </row>
    <row r="351" spans="1:18" s="3" customFormat="1" x14ac:dyDescent="0.25">
      <c r="A351" s="1"/>
      <c r="B351" s="1"/>
      <c r="C351" s="1"/>
      <c r="D351" s="1"/>
      <c r="E351" s="1"/>
      <c r="F351" s="1"/>
      <c r="G351" s="81"/>
      <c r="H351" s="81"/>
      <c r="I351" s="43"/>
      <c r="J351" s="1"/>
      <c r="K351" s="1"/>
      <c r="L351" s="1"/>
      <c r="M351" s="1"/>
      <c r="N351" s="1"/>
      <c r="O351" s="1"/>
      <c r="P351" s="1"/>
      <c r="Q351" s="1"/>
      <c r="R351" s="1"/>
    </row>
    <row r="352" spans="1:18" s="3" customFormat="1" x14ac:dyDescent="0.25">
      <c r="A352" s="1"/>
      <c r="B352" s="1"/>
      <c r="C352" s="1"/>
      <c r="D352" s="1"/>
      <c r="E352" s="1"/>
      <c r="F352" s="1"/>
      <c r="G352" s="81"/>
      <c r="H352" s="81"/>
      <c r="I352" s="43"/>
      <c r="J352" s="1"/>
      <c r="K352" s="1"/>
      <c r="L352" s="1"/>
      <c r="M352" s="1"/>
      <c r="N352" s="1"/>
      <c r="O352" s="1"/>
      <c r="P352" s="1"/>
      <c r="Q352" s="1"/>
      <c r="R352" s="1"/>
    </row>
    <row r="353" spans="1:18" s="3" customFormat="1" x14ac:dyDescent="0.25">
      <c r="A353" s="1"/>
      <c r="B353" s="1"/>
      <c r="C353" s="1"/>
      <c r="D353" s="1"/>
      <c r="E353" s="1"/>
      <c r="F353" s="1"/>
      <c r="G353" s="81"/>
      <c r="H353" s="81"/>
      <c r="I353" s="43"/>
      <c r="J353" s="1"/>
      <c r="K353" s="1"/>
      <c r="L353" s="1"/>
      <c r="M353" s="1"/>
      <c r="N353" s="1"/>
      <c r="O353" s="1"/>
      <c r="P353" s="1"/>
      <c r="Q353" s="1"/>
      <c r="R353" s="1"/>
    </row>
    <row r="354" spans="1:18" s="3" customFormat="1" x14ac:dyDescent="0.25">
      <c r="A354" s="1"/>
      <c r="B354" s="1"/>
      <c r="C354" s="1"/>
      <c r="D354" s="1"/>
      <c r="E354" s="1"/>
      <c r="F354" s="1"/>
      <c r="G354" s="81"/>
      <c r="H354" s="81"/>
      <c r="I354" s="43"/>
      <c r="J354" s="1"/>
      <c r="K354" s="1"/>
      <c r="L354" s="1"/>
      <c r="M354" s="1"/>
      <c r="N354" s="1"/>
      <c r="O354" s="1"/>
      <c r="P354" s="1"/>
      <c r="Q354" s="1"/>
      <c r="R354" s="1"/>
    </row>
    <row r="355" spans="1:18" s="3" customFormat="1" x14ac:dyDescent="0.25">
      <c r="A355" s="1"/>
      <c r="B355" s="1"/>
      <c r="C355" s="1"/>
      <c r="D355" s="1"/>
      <c r="E355" s="1"/>
      <c r="F355" s="1"/>
      <c r="G355" s="81"/>
      <c r="H355" s="81"/>
      <c r="I355" s="43"/>
      <c r="J355" s="1"/>
      <c r="K355" s="1"/>
      <c r="L355" s="1"/>
      <c r="M355" s="1"/>
      <c r="N355" s="1"/>
      <c r="O355" s="1"/>
      <c r="P355" s="1"/>
      <c r="Q355" s="1"/>
      <c r="R355" s="1"/>
    </row>
    <row r="356" spans="1:18" s="3" customFormat="1" x14ac:dyDescent="0.25">
      <c r="A356" s="1"/>
      <c r="B356" s="1"/>
      <c r="C356" s="1"/>
      <c r="D356" s="1"/>
      <c r="E356" s="1"/>
      <c r="F356" s="1"/>
      <c r="G356" s="81"/>
      <c r="H356" s="81"/>
      <c r="I356" s="43"/>
      <c r="J356" s="1"/>
      <c r="K356" s="1"/>
      <c r="L356" s="1"/>
      <c r="M356" s="1"/>
      <c r="N356" s="1"/>
      <c r="O356" s="1"/>
      <c r="P356" s="1"/>
      <c r="Q356" s="1"/>
      <c r="R356" s="1"/>
    </row>
    <row r="357" spans="1:18" s="3" customFormat="1" x14ac:dyDescent="0.25">
      <c r="A357" s="1"/>
      <c r="B357" s="1"/>
      <c r="C357" s="1"/>
      <c r="D357" s="1"/>
      <c r="E357" s="1"/>
      <c r="F357" s="1"/>
      <c r="G357" s="81"/>
      <c r="H357" s="81"/>
      <c r="I357" s="43"/>
      <c r="J357" s="1"/>
      <c r="K357" s="1"/>
      <c r="L357" s="1"/>
      <c r="M357" s="1"/>
      <c r="N357" s="1"/>
      <c r="O357" s="1"/>
      <c r="P357" s="1"/>
      <c r="Q357" s="1"/>
      <c r="R357" s="1"/>
    </row>
    <row r="358" spans="1:18" s="3" customFormat="1" x14ac:dyDescent="0.25">
      <c r="A358" s="1"/>
      <c r="B358" s="1"/>
      <c r="C358" s="1"/>
      <c r="D358" s="1"/>
      <c r="E358" s="1"/>
      <c r="F358" s="1"/>
      <c r="G358" s="81"/>
      <c r="H358" s="81"/>
      <c r="I358" s="43"/>
      <c r="J358" s="1"/>
      <c r="K358" s="1"/>
      <c r="L358" s="1"/>
      <c r="M358" s="1"/>
      <c r="N358" s="1"/>
      <c r="O358" s="1"/>
      <c r="P358" s="1"/>
      <c r="Q358" s="1"/>
      <c r="R358" s="1"/>
    </row>
    <row r="359" spans="1:18" s="3" customFormat="1" x14ac:dyDescent="0.25">
      <c r="A359" s="1"/>
      <c r="B359" s="1"/>
      <c r="C359" s="1"/>
      <c r="D359" s="1"/>
      <c r="E359" s="1"/>
      <c r="F359" s="1"/>
      <c r="G359" s="81"/>
      <c r="H359" s="81"/>
      <c r="I359" s="43"/>
      <c r="J359" s="1"/>
      <c r="K359" s="1"/>
      <c r="L359" s="1"/>
      <c r="M359" s="1"/>
      <c r="N359" s="1"/>
      <c r="O359" s="1"/>
      <c r="P359" s="1"/>
      <c r="Q359" s="1"/>
      <c r="R359" s="1"/>
    </row>
    <row r="360" spans="1:18" s="3" customFormat="1" x14ac:dyDescent="0.25">
      <c r="A360" s="1"/>
      <c r="B360" s="1"/>
      <c r="C360" s="1"/>
      <c r="D360" s="1"/>
      <c r="E360" s="1"/>
      <c r="F360" s="1"/>
      <c r="G360" s="81"/>
      <c r="H360" s="81"/>
      <c r="I360" s="43"/>
      <c r="J360" s="1"/>
      <c r="K360" s="1"/>
      <c r="L360" s="1"/>
      <c r="M360" s="1"/>
      <c r="N360" s="1"/>
      <c r="O360" s="1"/>
      <c r="P360" s="1"/>
      <c r="Q360" s="1"/>
      <c r="R360" s="1"/>
    </row>
    <row r="361" spans="1:18" s="3" customFormat="1" x14ac:dyDescent="0.25">
      <c r="A361" s="1"/>
      <c r="B361" s="1"/>
      <c r="C361" s="1"/>
      <c r="D361" s="1"/>
      <c r="E361" s="1"/>
      <c r="F361" s="1"/>
      <c r="G361" s="81"/>
      <c r="H361" s="81"/>
      <c r="I361" s="43"/>
      <c r="J361" s="1"/>
      <c r="K361" s="1"/>
      <c r="L361" s="1"/>
      <c r="M361" s="1"/>
      <c r="N361" s="1"/>
      <c r="O361" s="1"/>
      <c r="P361" s="1"/>
      <c r="Q361" s="1"/>
      <c r="R361" s="1"/>
    </row>
    <row r="362" spans="1:18" s="3" customFormat="1" x14ac:dyDescent="0.25">
      <c r="A362" s="1"/>
      <c r="B362" s="1"/>
      <c r="C362" s="1"/>
      <c r="D362" s="1"/>
      <c r="E362" s="1"/>
      <c r="F362" s="1"/>
      <c r="G362" s="81"/>
      <c r="H362" s="81"/>
      <c r="I362" s="43"/>
      <c r="J362" s="1"/>
      <c r="K362" s="1"/>
      <c r="L362" s="1"/>
      <c r="M362" s="1"/>
      <c r="N362" s="1"/>
      <c r="O362" s="1"/>
      <c r="P362" s="1"/>
      <c r="Q362" s="1"/>
      <c r="R362" s="1"/>
    </row>
    <row r="363" spans="1:18" s="3" customFormat="1" x14ac:dyDescent="0.25">
      <c r="A363" s="1"/>
      <c r="B363" s="1"/>
      <c r="C363" s="1"/>
      <c r="D363" s="1"/>
      <c r="E363" s="1"/>
      <c r="F363" s="1"/>
      <c r="G363" s="81"/>
      <c r="H363" s="81"/>
      <c r="I363" s="43"/>
      <c r="J363" s="1"/>
      <c r="K363" s="1"/>
      <c r="L363" s="1"/>
      <c r="M363" s="1"/>
      <c r="N363" s="1"/>
      <c r="O363" s="1"/>
      <c r="P363" s="1"/>
      <c r="Q363" s="1"/>
      <c r="R363" s="1"/>
    </row>
    <row r="364" spans="1:18" s="3" customFormat="1" x14ac:dyDescent="0.25">
      <c r="A364" s="1"/>
      <c r="B364" s="1"/>
      <c r="C364" s="1"/>
      <c r="D364" s="1"/>
      <c r="E364" s="1"/>
      <c r="F364" s="1"/>
      <c r="G364" s="81"/>
      <c r="H364" s="81"/>
      <c r="I364" s="43"/>
      <c r="J364" s="1"/>
      <c r="K364" s="1"/>
      <c r="L364" s="1"/>
      <c r="M364" s="1"/>
      <c r="N364" s="1"/>
      <c r="O364" s="1"/>
      <c r="P364" s="1"/>
      <c r="Q364" s="1"/>
      <c r="R364" s="1"/>
    </row>
    <row r="365" spans="1:18" s="3" customFormat="1" x14ac:dyDescent="0.25">
      <c r="A365" s="1"/>
      <c r="B365" s="1"/>
      <c r="C365" s="1"/>
      <c r="D365" s="1"/>
      <c r="E365" s="1"/>
      <c r="F365" s="1"/>
      <c r="G365" s="81"/>
      <c r="H365" s="81"/>
      <c r="I365" s="43"/>
      <c r="J365" s="1"/>
      <c r="K365" s="1"/>
      <c r="L365" s="1"/>
      <c r="M365" s="1"/>
      <c r="N365" s="1"/>
      <c r="O365" s="1"/>
      <c r="P365" s="1"/>
      <c r="Q365" s="1"/>
      <c r="R365" s="1"/>
    </row>
    <row r="366" spans="1:18" s="3" customFormat="1" x14ac:dyDescent="0.25">
      <c r="A366" s="1"/>
      <c r="B366" s="1"/>
      <c r="C366" s="1"/>
      <c r="D366" s="1"/>
      <c r="E366" s="1"/>
      <c r="F366" s="1"/>
      <c r="G366" s="81"/>
      <c r="H366" s="81"/>
      <c r="I366" s="43"/>
      <c r="J366" s="1"/>
      <c r="K366" s="1"/>
      <c r="L366" s="1"/>
      <c r="M366" s="1"/>
      <c r="N366" s="1"/>
      <c r="O366" s="1"/>
      <c r="P366" s="1"/>
      <c r="Q366" s="1"/>
      <c r="R366" s="1"/>
    </row>
    <row r="367" spans="1:18" s="3" customFormat="1" x14ac:dyDescent="0.25">
      <c r="A367" s="1"/>
      <c r="B367" s="1"/>
      <c r="C367" s="1"/>
      <c r="D367" s="1"/>
      <c r="E367" s="1"/>
      <c r="F367" s="1"/>
      <c r="G367" s="81"/>
      <c r="H367" s="81"/>
      <c r="I367" s="43"/>
      <c r="J367" s="1"/>
      <c r="K367" s="1"/>
      <c r="L367" s="1"/>
      <c r="M367" s="1"/>
      <c r="N367" s="1"/>
      <c r="O367" s="1"/>
      <c r="P367" s="1"/>
      <c r="Q367" s="1"/>
      <c r="R367" s="1"/>
    </row>
    <row r="368" spans="1:18" s="3" customFormat="1" x14ac:dyDescent="0.25">
      <c r="A368" s="1"/>
      <c r="B368" s="1"/>
      <c r="C368" s="1"/>
      <c r="D368" s="1"/>
      <c r="E368" s="1"/>
      <c r="F368" s="1"/>
      <c r="G368" s="81"/>
      <c r="H368" s="81"/>
      <c r="I368" s="43"/>
      <c r="J368" s="1"/>
      <c r="K368" s="1"/>
      <c r="L368" s="1"/>
      <c r="M368" s="1"/>
      <c r="N368" s="1"/>
      <c r="O368" s="1"/>
      <c r="P368" s="1"/>
      <c r="Q368" s="1"/>
      <c r="R368" s="1"/>
    </row>
    <row r="369" spans="1:18" s="3" customFormat="1" x14ac:dyDescent="0.25">
      <c r="A369" s="1"/>
      <c r="B369" s="1"/>
      <c r="C369" s="1"/>
      <c r="D369" s="1"/>
      <c r="E369" s="1"/>
      <c r="F369" s="1"/>
      <c r="G369" s="81"/>
      <c r="H369" s="81"/>
      <c r="I369" s="43"/>
      <c r="J369" s="1"/>
      <c r="K369" s="1"/>
      <c r="L369" s="1"/>
      <c r="M369" s="1"/>
      <c r="N369" s="1"/>
      <c r="O369" s="1"/>
      <c r="P369" s="1"/>
      <c r="Q369" s="1"/>
      <c r="R369" s="1"/>
    </row>
    <row r="370" spans="1:18" s="3" customFormat="1" x14ac:dyDescent="0.25">
      <c r="A370" s="1"/>
      <c r="B370" s="1"/>
      <c r="C370" s="1"/>
      <c r="D370" s="1"/>
      <c r="E370" s="1"/>
      <c r="F370" s="1"/>
      <c r="G370" s="81"/>
      <c r="H370" s="81"/>
      <c r="I370" s="43"/>
      <c r="J370" s="1"/>
      <c r="K370" s="1"/>
      <c r="L370" s="1"/>
      <c r="M370" s="1"/>
      <c r="N370" s="1"/>
      <c r="O370" s="1"/>
      <c r="P370" s="1"/>
      <c r="Q370" s="1"/>
      <c r="R370" s="1"/>
    </row>
    <row r="371" spans="1:18" s="3" customFormat="1" x14ac:dyDescent="0.25">
      <c r="A371" s="1"/>
      <c r="B371" s="1"/>
      <c r="C371" s="1"/>
      <c r="D371" s="1"/>
      <c r="E371" s="1"/>
      <c r="F371" s="1"/>
      <c r="G371" s="81"/>
      <c r="H371" s="81"/>
      <c r="I371" s="43"/>
      <c r="J371" s="1"/>
      <c r="K371" s="1"/>
      <c r="L371" s="1"/>
      <c r="M371" s="1"/>
      <c r="N371" s="1"/>
      <c r="O371" s="1"/>
      <c r="P371" s="1"/>
      <c r="Q371" s="1"/>
      <c r="R371" s="1"/>
    </row>
    <row r="372" spans="1:18" s="3" customFormat="1" x14ac:dyDescent="0.25">
      <c r="A372" s="1"/>
      <c r="B372" s="1"/>
      <c r="C372" s="1"/>
      <c r="D372" s="1"/>
      <c r="E372" s="1"/>
      <c r="F372" s="1"/>
      <c r="G372" s="81"/>
      <c r="H372" s="81"/>
      <c r="I372" s="43"/>
      <c r="J372" s="1"/>
      <c r="K372" s="1"/>
      <c r="L372" s="1"/>
      <c r="M372" s="1"/>
      <c r="N372" s="1"/>
      <c r="O372" s="1"/>
      <c r="P372" s="1"/>
      <c r="Q372" s="1"/>
      <c r="R372" s="1"/>
    </row>
    <row r="373" spans="1:18" s="3" customFormat="1" x14ac:dyDescent="0.25">
      <c r="A373" s="1"/>
      <c r="B373" s="1"/>
      <c r="C373" s="1"/>
      <c r="D373" s="1"/>
      <c r="E373" s="1"/>
      <c r="F373" s="1"/>
      <c r="G373" s="81"/>
      <c r="H373" s="81"/>
      <c r="I373" s="43"/>
      <c r="J373" s="1"/>
      <c r="K373" s="1"/>
      <c r="L373" s="1"/>
      <c r="M373" s="1"/>
      <c r="N373" s="1"/>
      <c r="O373" s="1"/>
      <c r="P373" s="1"/>
      <c r="Q373" s="1"/>
      <c r="R373" s="1"/>
    </row>
    <row r="374" spans="1:18" s="3" customFormat="1" x14ac:dyDescent="0.25">
      <c r="A374" s="1"/>
      <c r="B374" s="1"/>
      <c r="C374" s="1"/>
      <c r="D374" s="1"/>
      <c r="E374" s="1"/>
      <c r="F374" s="1"/>
      <c r="G374" s="81"/>
      <c r="H374" s="81"/>
      <c r="I374" s="43"/>
      <c r="J374" s="1"/>
      <c r="K374" s="1"/>
      <c r="L374" s="1"/>
      <c r="M374" s="1"/>
      <c r="N374" s="1"/>
      <c r="O374" s="1"/>
      <c r="P374" s="1"/>
      <c r="Q374" s="1"/>
      <c r="R374" s="1"/>
    </row>
    <row r="375" spans="1:18" s="3" customFormat="1" x14ac:dyDescent="0.25">
      <c r="A375" s="1"/>
      <c r="B375" s="1"/>
      <c r="C375" s="1"/>
      <c r="D375" s="1"/>
      <c r="E375" s="1"/>
      <c r="F375" s="1"/>
      <c r="G375" s="81"/>
      <c r="H375" s="81"/>
      <c r="I375" s="43"/>
      <c r="J375" s="1"/>
      <c r="K375" s="1"/>
      <c r="L375" s="1"/>
      <c r="M375" s="1"/>
      <c r="N375" s="1"/>
      <c r="O375" s="1"/>
      <c r="P375" s="1"/>
      <c r="Q375" s="1"/>
      <c r="R375" s="1"/>
    </row>
    <row r="376" spans="1:18" s="3" customFormat="1" x14ac:dyDescent="0.25">
      <c r="A376" s="1"/>
      <c r="B376" s="1"/>
      <c r="C376" s="1"/>
      <c r="D376" s="1"/>
      <c r="E376" s="1"/>
      <c r="F376" s="1"/>
      <c r="G376" s="81"/>
      <c r="H376" s="81"/>
      <c r="I376" s="43"/>
      <c r="J376" s="1"/>
      <c r="K376" s="1"/>
      <c r="L376" s="1"/>
      <c r="M376" s="1"/>
      <c r="N376" s="1"/>
      <c r="O376" s="1"/>
      <c r="P376" s="1"/>
      <c r="Q376" s="1"/>
      <c r="R376" s="1"/>
    </row>
    <row r="377" spans="1:18" s="3" customFormat="1" x14ac:dyDescent="0.25">
      <c r="A377" s="1"/>
      <c r="B377" s="1"/>
      <c r="C377" s="1"/>
      <c r="D377" s="1"/>
      <c r="E377" s="1"/>
      <c r="F377" s="1"/>
      <c r="G377" s="81"/>
      <c r="H377" s="81"/>
      <c r="I377" s="43"/>
      <c r="J377" s="1"/>
      <c r="K377" s="1"/>
      <c r="L377" s="1"/>
      <c r="M377" s="1"/>
      <c r="N377" s="1"/>
      <c r="O377" s="1"/>
      <c r="P377" s="1"/>
      <c r="Q377" s="1"/>
      <c r="R377" s="1"/>
    </row>
    <row r="378" spans="1:18" s="3" customFormat="1" x14ac:dyDescent="0.25">
      <c r="A378" s="1"/>
      <c r="B378" s="1"/>
      <c r="C378" s="1"/>
      <c r="D378" s="1"/>
      <c r="E378" s="1"/>
      <c r="F378" s="1"/>
      <c r="G378" s="81"/>
      <c r="H378" s="81"/>
      <c r="I378" s="43"/>
      <c r="J378" s="1"/>
      <c r="K378" s="1"/>
      <c r="L378" s="1"/>
      <c r="M378" s="1"/>
      <c r="N378" s="1"/>
      <c r="O378" s="1"/>
      <c r="P378" s="1"/>
      <c r="Q378" s="1"/>
      <c r="R378" s="1"/>
    </row>
    <row r="379" spans="1:18" s="3" customFormat="1" x14ac:dyDescent="0.25">
      <c r="A379" s="1"/>
      <c r="B379" s="1"/>
      <c r="C379" s="1"/>
      <c r="D379" s="1"/>
      <c r="E379" s="1"/>
      <c r="F379" s="1"/>
      <c r="G379" s="81"/>
      <c r="H379" s="81"/>
      <c r="I379" s="43"/>
      <c r="J379" s="1"/>
      <c r="K379" s="1"/>
      <c r="L379" s="1"/>
      <c r="M379" s="1"/>
      <c r="N379" s="1"/>
      <c r="O379" s="1"/>
      <c r="P379" s="1"/>
      <c r="Q379" s="1"/>
      <c r="R379" s="1"/>
    </row>
    <row r="380" spans="1:18" s="3" customFormat="1" x14ac:dyDescent="0.25">
      <c r="A380" s="1"/>
      <c r="B380" s="1"/>
      <c r="C380" s="1"/>
      <c r="D380" s="1"/>
      <c r="E380" s="1"/>
      <c r="F380" s="1"/>
      <c r="G380" s="81"/>
      <c r="H380" s="81"/>
      <c r="I380" s="43"/>
      <c r="J380" s="1"/>
      <c r="K380" s="1"/>
      <c r="L380" s="1"/>
      <c r="M380" s="1"/>
      <c r="N380" s="1"/>
      <c r="O380" s="1"/>
      <c r="P380" s="1"/>
      <c r="Q380" s="1"/>
      <c r="R380" s="1"/>
    </row>
    <row r="381" spans="1:18" s="3" customFormat="1" x14ac:dyDescent="0.25">
      <c r="A381" s="1"/>
      <c r="B381" s="1"/>
      <c r="C381" s="1"/>
      <c r="D381" s="1"/>
      <c r="E381" s="1"/>
      <c r="F381" s="1"/>
      <c r="G381" s="81"/>
      <c r="H381" s="81"/>
      <c r="I381" s="43"/>
      <c r="J381" s="1"/>
      <c r="K381" s="1"/>
      <c r="L381" s="1"/>
      <c r="M381" s="1"/>
      <c r="N381" s="1"/>
      <c r="O381" s="1"/>
      <c r="P381" s="1"/>
      <c r="Q381" s="1"/>
      <c r="R381" s="1"/>
    </row>
    <row r="382" spans="1:18" s="3" customFormat="1" x14ac:dyDescent="0.25">
      <c r="A382" s="1"/>
      <c r="B382" s="1"/>
      <c r="C382" s="1"/>
      <c r="D382" s="1"/>
      <c r="E382" s="1"/>
      <c r="F382" s="1"/>
      <c r="G382" s="81"/>
      <c r="H382" s="81"/>
      <c r="I382" s="43"/>
      <c r="J382" s="1"/>
      <c r="K382" s="1"/>
      <c r="L382" s="1"/>
      <c r="M382" s="1"/>
      <c r="N382" s="1"/>
      <c r="O382" s="1"/>
      <c r="P382" s="1"/>
      <c r="Q382" s="1"/>
      <c r="R382" s="1"/>
    </row>
    <row r="383" spans="1:18" s="3" customFormat="1" x14ac:dyDescent="0.25">
      <c r="A383" s="1"/>
      <c r="B383" s="1"/>
      <c r="C383" s="1"/>
      <c r="D383" s="1"/>
      <c r="E383" s="1"/>
      <c r="F383" s="1"/>
      <c r="G383" s="81"/>
      <c r="H383" s="81"/>
      <c r="I383" s="43"/>
      <c r="J383" s="1"/>
      <c r="K383" s="1"/>
      <c r="L383" s="1"/>
      <c r="M383" s="1"/>
      <c r="N383" s="1"/>
      <c r="O383" s="1"/>
      <c r="P383" s="1"/>
      <c r="Q383" s="1"/>
      <c r="R383" s="1"/>
    </row>
    <row r="384" spans="1:18" s="3" customFormat="1" x14ac:dyDescent="0.25">
      <c r="A384" s="1"/>
      <c r="B384" s="1"/>
      <c r="C384" s="1"/>
      <c r="D384" s="1"/>
      <c r="E384" s="1"/>
      <c r="F384" s="1"/>
      <c r="G384" s="81"/>
      <c r="H384" s="81"/>
      <c r="I384" s="43"/>
      <c r="J384" s="1"/>
      <c r="K384" s="1"/>
      <c r="L384" s="1"/>
      <c r="M384" s="1"/>
      <c r="N384" s="1"/>
      <c r="O384" s="1"/>
      <c r="P384" s="1"/>
      <c r="Q384" s="1"/>
      <c r="R384" s="1"/>
    </row>
    <row r="385" spans="1:18" s="3" customFormat="1" x14ac:dyDescent="0.25">
      <c r="A385" s="1"/>
      <c r="B385" s="1"/>
      <c r="C385" s="1"/>
      <c r="D385" s="1"/>
      <c r="E385" s="1"/>
      <c r="F385" s="1"/>
      <c r="G385" s="81"/>
      <c r="H385" s="81"/>
      <c r="I385" s="43"/>
      <c r="J385" s="1"/>
      <c r="K385" s="1"/>
      <c r="L385" s="1"/>
      <c r="M385" s="1"/>
      <c r="N385" s="1"/>
      <c r="O385" s="1"/>
      <c r="P385" s="1"/>
      <c r="Q385" s="1"/>
      <c r="R385" s="1"/>
    </row>
    <row r="386" spans="1:18" s="3" customFormat="1" x14ac:dyDescent="0.25">
      <c r="A386" s="1"/>
      <c r="B386" s="1"/>
      <c r="C386" s="1"/>
      <c r="D386" s="1"/>
      <c r="E386" s="1"/>
      <c r="F386" s="1"/>
      <c r="G386" s="81"/>
      <c r="H386" s="81"/>
      <c r="I386" s="43"/>
      <c r="J386" s="1"/>
      <c r="K386" s="1"/>
      <c r="L386" s="1"/>
      <c r="M386" s="1"/>
      <c r="N386" s="1"/>
      <c r="O386" s="1"/>
      <c r="P386" s="1"/>
      <c r="Q386" s="1"/>
      <c r="R386" s="1"/>
    </row>
    <row r="387" spans="1:18" s="3" customFormat="1" x14ac:dyDescent="0.25">
      <c r="A387" s="1"/>
      <c r="B387" s="1"/>
      <c r="C387" s="1"/>
      <c r="D387" s="1"/>
      <c r="E387" s="1"/>
      <c r="F387" s="1"/>
      <c r="G387" s="81"/>
      <c r="H387" s="81"/>
      <c r="I387" s="43"/>
      <c r="J387" s="1"/>
      <c r="K387" s="1"/>
      <c r="L387" s="1"/>
      <c r="M387" s="1"/>
      <c r="N387" s="1"/>
      <c r="O387" s="1"/>
      <c r="P387" s="1"/>
      <c r="Q387" s="1"/>
      <c r="R387" s="1"/>
    </row>
    <row r="388" spans="1:18" s="3" customFormat="1" x14ac:dyDescent="0.25">
      <c r="A388" s="1"/>
      <c r="B388" s="1"/>
      <c r="C388" s="1"/>
      <c r="D388" s="1"/>
      <c r="E388" s="1"/>
      <c r="F388" s="1"/>
      <c r="G388" s="81"/>
      <c r="H388" s="81"/>
      <c r="I388" s="43"/>
      <c r="J388" s="1"/>
      <c r="K388" s="1"/>
      <c r="L388" s="1"/>
      <c r="M388" s="1"/>
      <c r="N388" s="1"/>
      <c r="O388" s="1"/>
      <c r="P388" s="1"/>
      <c r="Q388" s="1"/>
      <c r="R388" s="1"/>
    </row>
  </sheetData>
  <mergeCells count="385">
    <mergeCell ref="E29:F29"/>
    <mergeCell ref="G29:H29"/>
    <mergeCell ref="G374:H374"/>
    <mergeCell ref="G365:H365"/>
    <mergeCell ref="G366:H366"/>
    <mergeCell ref="G367:H367"/>
    <mergeCell ref="G368:H368"/>
    <mergeCell ref="G388:H388"/>
    <mergeCell ref="G20:H20"/>
    <mergeCell ref="G21:H21"/>
    <mergeCell ref="G369:H369"/>
    <mergeCell ref="G358:H358"/>
    <mergeCell ref="G359:H359"/>
    <mergeCell ref="G360:H360"/>
    <mergeCell ref="G361:H361"/>
    <mergeCell ref="G362:H362"/>
    <mergeCell ref="G363:H363"/>
    <mergeCell ref="G352:H352"/>
    <mergeCell ref="G353:H353"/>
    <mergeCell ref="G354:H354"/>
    <mergeCell ref="G355:H355"/>
    <mergeCell ref="G356:H356"/>
    <mergeCell ref="G357:H357"/>
    <mergeCell ref="G346:H346"/>
    <mergeCell ref="G387:H387"/>
    <mergeCell ref="G376:H376"/>
    <mergeCell ref="G377:H377"/>
    <mergeCell ref="G378:H378"/>
    <mergeCell ref="G379:H379"/>
    <mergeCell ref="G380:H380"/>
    <mergeCell ref="G381:H381"/>
    <mergeCell ref="G382:H382"/>
    <mergeCell ref="G383:H383"/>
    <mergeCell ref="G384:H384"/>
    <mergeCell ref="G385:H385"/>
    <mergeCell ref="G375:H375"/>
    <mergeCell ref="G386:H386"/>
    <mergeCell ref="G348:H348"/>
    <mergeCell ref="G349:H349"/>
    <mergeCell ref="G350:H350"/>
    <mergeCell ref="G351:H351"/>
    <mergeCell ref="G364:H364"/>
    <mergeCell ref="E284:F284"/>
    <mergeCell ref="E285:F285"/>
    <mergeCell ref="E286:F286"/>
    <mergeCell ref="E287:F287"/>
    <mergeCell ref="G338:H338"/>
    <mergeCell ref="G339:H339"/>
    <mergeCell ref="G347:H347"/>
    <mergeCell ref="G370:H370"/>
    <mergeCell ref="G371:H371"/>
    <mergeCell ref="G340:H340"/>
    <mergeCell ref="G341:H341"/>
    <mergeCell ref="G342:H342"/>
    <mergeCell ref="G343:H343"/>
    <mergeCell ref="G344:H344"/>
    <mergeCell ref="G345:H345"/>
    <mergeCell ref="G372:H372"/>
    <mergeCell ref="G373:H373"/>
    <mergeCell ref="E278:F278"/>
    <mergeCell ref="E279:F279"/>
    <mergeCell ref="E280:F280"/>
    <mergeCell ref="E281:F281"/>
    <mergeCell ref="E282:F282"/>
    <mergeCell ref="E283:F283"/>
    <mergeCell ref="E272:F272"/>
    <mergeCell ref="E273:F273"/>
    <mergeCell ref="E274:F274"/>
    <mergeCell ref="E275:F275"/>
    <mergeCell ref="E276:F276"/>
    <mergeCell ref="E277:F277"/>
    <mergeCell ref="E266:F266"/>
    <mergeCell ref="E267:F267"/>
    <mergeCell ref="E268:F268"/>
    <mergeCell ref="E269:F269"/>
    <mergeCell ref="E270:F270"/>
    <mergeCell ref="E271:F271"/>
    <mergeCell ref="E260:F260"/>
    <mergeCell ref="E261:F261"/>
    <mergeCell ref="E262:F262"/>
    <mergeCell ref="E263:F263"/>
    <mergeCell ref="E264:F264"/>
    <mergeCell ref="E265:F265"/>
    <mergeCell ref="E254:F254"/>
    <mergeCell ref="E255:F255"/>
    <mergeCell ref="E256:F256"/>
    <mergeCell ref="E257:F257"/>
    <mergeCell ref="E258:F258"/>
    <mergeCell ref="E259:F259"/>
    <mergeCell ref="E248:F248"/>
    <mergeCell ref="E249:F249"/>
    <mergeCell ref="E250:F250"/>
    <mergeCell ref="E251:F251"/>
    <mergeCell ref="E252:F252"/>
    <mergeCell ref="E253:F253"/>
    <mergeCell ref="E242:F242"/>
    <mergeCell ref="E243:F243"/>
    <mergeCell ref="E244:F244"/>
    <mergeCell ref="E245:F245"/>
    <mergeCell ref="E246:F246"/>
    <mergeCell ref="E247:F247"/>
    <mergeCell ref="E236:F236"/>
    <mergeCell ref="E237:F237"/>
    <mergeCell ref="E238:F238"/>
    <mergeCell ref="E239:F239"/>
    <mergeCell ref="E240:F240"/>
    <mergeCell ref="E241:F241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58:F158"/>
    <mergeCell ref="E159:F159"/>
    <mergeCell ref="E160:F160"/>
    <mergeCell ref="E161:F161"/>
    <mergeCell ref="E162:F162"/>
    <mergeCell ref="E163:F163"/>
    <mergeCell ref="E152:F152"/>
    <mergeCell ref="E153:F153"/>
    <mergeCell ref="E154:F154"/>
    <mergeCell ref="E155:F155"/>
    <mergeCell ref="E156:F156"/>
    <mergeCell ref="E157:F157"/>
    <mergeCell ref="E146:F146"/>
    <mergeCell ref="E147:F147"/>
    <mergeCell ref="E148:F148"/>
    <mergeCell ref="E149:F149"/>
    <mergeCell ref="E150:F150"/>
    <mergeCell ref="E151:F151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16:F116"/>
    <mergeCell ref="E117:F117"/>
    <mergeCell ref="E118:F118"/>
    <mergeCell ref="E119:F119"/>
    <mergeCell ref="E120:F120"/>
    <mergeCell ref="E121:F121"/>
    <mergeCell ref="E110:F110"/>
    <mergeCell ref="E111:F111"/>
    <mergeCell ref="E112:F112"/>
    <mergeCell ref="E113:F113"/>
    <mergeCell ref="E114:F114"/>
    <mergeCell ref="E115:F115"/>
    <mergeCell ref="E104:F104"/>
    <mergeCell ref="E105:F105"/>
    <mergeCell ref="E106:F106"/>
    <mergeCell ref="E107:F107"/>
    <mergeCell ref="E108:F108"/>
    <mergeCell ref="E109:F109"/>
    <mergeCell ref="E98:F98"/>
    <mergeCell ref="E99:F99"/>
    <mergeCell ref="E100:F100"/>
    <mergeCell ref="E101:F101"/>
    <mergeCell ref="E102:F102"/>
    <mergeCell ref="E103:F103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E74:F74"/>
    <mergeCell ref="E75:F75"/>
    <mergeCell ref="E76:F76"/>
    <mergeCell ref="E77:F77"/>
    <mergeCell ref="E78:F78"/>
    <mergeCell ref="E79:F79"/>
    <mergeCell ref="E68:F68"/>
    <mergeCell ref="E69:F69"/>
    <mergeCell ref="E70:F70"/>
    <mergeCell ref="E71:F71"/>
    <mergeCell ref="E72:F72"/>
    <mergeCell ref="E73:F73"/>
    <mergeCell ref="E62:F62"/>
    <mergeCell ref="E63:F63"/>
    <mergeCell ref="E64:F64"/>
    <mergeCell ref="E65:F65"/>
    <mergeCell ref="E66:F66"/>
    <mergeCell ref="E67:F67"/>
    <mergeCell ref="B58:D58"/>
    <mergeCell ref="E58:F58"/>
    <mergeCell ref="B59:D59"/>
    <mergeCell ref="E59:F59"/>
    <mergeCell ref="E60:F60"/>
    <mergeCell ref="E61:F61"/>
    <mergeCell ref="B55:D55"/>
    <mergeCell ref="E55:F55"/>
    <mergeCell ref="B56:D56"/>
    <mergeCell ref="E56:F56"/>
    <mergeCell ref="B57:D57"/>
    <mergeCell ref="E57:F57"/>
    <mergeCell ref="B52:D52"/>
    <mergeCell ref="E52:F52"/>
    <mergeCell ref="B53:D53"/>
    <mergeCell ref="E53:F53"/>
    <mergeCell ref="B54:D54"/>
    <mergeCell ref="E54:F54"/>
    <mergeCell ref="B49:D49"/>
    <mergeCell ref="E49:F49"/>
    <mergeCell ref="B50:D50"/>
    <mergeCell ref="E50:F50"/>
    <mergeCell ref="B51:D51"/>
    <mergeCell ref="E51:F51"/>
    <mergeCell ref="B46:D46"/>
    <mergeCell ref="E46:F46"/>
    <mergeCell ref="B47:D47"/>
    <mergeCell ref="E47:F47"/>
    <mergeCell ref="B48:D48"/>
    <mergeCell ref="E48:F48"/>
    <mergeCell ref="B43:D43"/>
    <mergeCell ref="E43:F43"/>
    <mergeCell ref="B44:D44"/>
    <mergeCell ref="E44:F44"/>
    <mergeCell ref="B45:D45"/>
    <mergeCell ref="E45:F45"/>
    <mergeCell ref="B41:D41"/>
    <mergeCell ref="E41:F41"/>
    <mergeCell ref="B42:D42"/>
    <mergeCell ref="E42:F42"/>
    <mergeCell ref="B36:D36"/>
    <mergeCell ref="E36:F36"/>
    <mergeCell ref="B37:D37"/>
    <mergeCell ref="E37:F37"/>
    <mergeCell ref="B38:D38"/>
    <mergeCell ref="E38:F38"/>
    <mergeCell ref="B39:D39"/>
    <mergeCell ref="E39:F39"/>
    <mergeCell ref="B40:D40"/>
    <mergeCell ref="E40:F40"/>
    <mergeCell ref="B35:D35"/>
    <mergeCell ref="E35:F35"/>
    <mergeCell ref="E16:F16"/>
    <mergeCell ref="G16:H16"/>
    <mergeCell ref="E17:F17"/>
    <mergeCell ref="B25:I25"/>
    <mergeCell ref="C26:D26"/>
    <mergeCell ref="B17:D17"/>
    <mergeCell ref="B31:G31"/>
    <mergeCell ref="B32:G32"/>
    <mergeCell ref="B20:D20"/>
    <mergeCell ref="B23:G23"/>
    <mergeCell ref="B33:G33"/>
    <mergeCell ref="B34:G34"/>
    <mergeCell ref="E28:F28"/>
    <mergeCell ref="G28:H28"/>
    <mergeCell ref="E22:F22"/>
    <mergeCell ref="G22:H22"/>
    <mergeCell ref="E18:F18"/>
    <mergeCell ref="G18:H18"/>
    <mergeCell ref="E20:F20"/>
    <mergeCell ref="E30:F30"/>
    <mergeCell ref="G19:H19"/>
    <mergeCell ref="G30:H30"/>
    <mergeCell ref="B2:I2"/>
    <mergeCell ref="E8:F8"/>
    <mergeCell ref="G8:H8"/>
    <mergeCell ref="E12:F12"/>
    <mergeCell ref="G12:H12"/>
    <mergeCell ref="B4:D4"/>
    <mergeCell ref="F4:G4"/>
    <mergeCell ref="B5:D5"/>
    <mergeCell ref="E5:F5"/>
    <mergeCell ref="G5:H5"/>
    <mergeCell ref="E7:F7"/>
    <mergeCell ref="G7:H7"/>
    <mergeCell ref="B3:D3"/>
    <mergeCell ref="E9:F9"/>
    <mergeCell ref="G9:H9"/>
    <mergeCell ref="E10:F10"/>
    <mergeCell ref="G10:H10"/>
    <mergeCell ref="E11:F11"/>
    <mergeCell ref="G11:H11"/>
    <mergeCell ref="E27:F27"/>
    <mergeCell ref="G27:H27"/>
    <mergeCell ref="E21:F21"/>
    <mergeCell ref="E13:F13"/>
    <mergeCell ref="G13:H13"/>
    <mergeCell ref="G17:H17"/>
    <mergeCell ref="E15:F15"/>
    <mergeCell ref="G15:H15"/>
    <mergeCell ref="E14:F14"/>
    <mergeCell ref="G14:H14"/>
    <mergeCell ref="E19:F19"/>
  </mergeCells>
  <pageMargins left="0.51181102362204722" right="0.51181102362204722" top="0.74803149606299213" bottom="0.74803149606299213" header="0.51181102362204722" footer="0.51181102362204722"/>
  <pageSetup scale="7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UNICO</vt:lpstr>
      <vt:lpstr>'FORMATO UNICO'!Área_de_impresión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BAHIA</cp:lastModifiedBy>
  <cp:lastPrinted>2016-07-26T20:05:56Z</cp:lastPrinted>
  <dcterms:created xsi:type="dcterms:W3CDTF">2012-06-19T03:59:04Z</dcterms:created>
  <dcterms:modified xsi:type="dcterms:W3CDTF">2016-09-20T15:16:33Z</dcterms:modified>
</cp:coreProperties>
</file>